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D - LGBA\Municipalities\03. Allocations\2023-24\"/>
    </mc:Choice>
  </mc:AlternateContent>
  <bookViews>
    <workbookView xWindow="0" yWindow="0" windowWidth="15530" windowHeight="6550"/>
  </bookViews>
  <sheets>
    <sheet name="Summary" sheetId="1" r:id="rId1"/>
    <sheet name="DC16" sheetId="2" r:id="rId2"/>
    <sheet name="DC18" sheetId="3" r:id="rId3"/>
    <sheet name="DC19" sheetId="4" r:id="rId4"/>
    <sheet name="DC20" sheetId="5" r:id="rId5"/>
    <sheet name="FS161" sheetId="6" r:id="rId6"/>
    <sheet name="FS162" sheetId="7" r:id="rId7"/>
    <sheet name="FS163" sheetId="8" r:id="rId8"/>
    <sheet name="FS181" sheetId="9" r:id="rId9"/>
    <sheet name="FS182" sheetId="10" r:id="rId10"/>
    <sheet name="FS183" sheetId="11" r:id="rId11"/>
    <sheet name="FS184" sheetId="12" r:id="rId12"/>
    <sheet name="FS185" sheetId="13" r:id="rId13"/>
    <sheet name="FS191" sheetId="14" r:id="rId14"/>
    <sheet name="FS192" sheetId="15" r:id="rId15"/>
    <sheet name="FS193" sheetId="16" r:id="rId16"/>
    <sheet name="FS194" sheetId="17" r:id="rId17"/>
    <sheet name="FS195" sheetId="18" r:id="rId18"/>
    <sheet name="FS196" sheetId="19" r:id="rId19"/>
    <sheet name="FS201" sheetId="20" r:id="rId20"/>
    <sheet name="FS203" sheetId="21" r:id="rId21"/>
    <sheet name="FS204" sheetId="22" r:id="rId22"/>
    <sheet name="FS205" sheetId="23" r:id="rId23"/>
    <sheet name="MAN" sheetId="24" r:id="rId24"/>
  </sheets>
  <definedNames>
    <definedName name="_xlnm.Print_Area" localSheetId="1">'DC16'!$A$1:$H$180</definedName>
    <definedName name="_xlnm.Print_Area" localSheetId="2">'DC18'!$A$1:$H$180</definedName>
    <definedName name="_xlnm.Print_Area" localSheetId="3">'DC19'!$A$1:$H$180</definedName>
    <definedName name="_xlnm.Print_Area" localSheetId="4">'DC20'!$A$1:$H$180</definedName>
    <definedName name="_xlnm.Print_Area" localSheetId="5">'FS161'!$A$1:$H$180</definedName>
    <definedName name="_xlnm.Print_Area" localSheetId="6">'FS162'!$A$1:$H$180</definedName>
    <definedName name="_xlnm.Print_Area" localSheetId="7">'FS163'!$A$1:$H$180</definedName>
    <definedName name="_xlnm.Print_Area" localSheetId="8">'FS181'!$A$1:$H$180</definedName>
    <definedName name="_xlnm.Print_Area" localSheetId="9">'FS182'!$A$1:$H$180</definedName>
    <definedName name="_xlnm.Print_Area" localSheetId="10">'FS183'!$A$1:$H$180</definedName>
    <definedName name="_xlnm.Print_Area" localSheetId="11">'FS184'!$A$1:$H$180</definedName>
    <definedName name="_xlnm.Print_Area" localSheetId="12">'FS185'!$A$1:$H$180</definedName>
    <definedName name="_xlnm.Print_Area" localSheetId="13">'FS191'!$A$1:$H$180</definedName>
    <definedName name="_xlnm.Print_Area" localSheetId="14">'FS192'!$A$1:$H$180</definedName>
    <definedName name="_xlnm.Print_Area" localSheetId="15">'FS193'!$A$1:$H$180</definedName>
    <definedName name="_xlnm.Print_Area" localSheetId="16">'FS194'!$A$1:$H$180</definedName>
    <definedName name="_xlnm.Print_Area" localSheetId="17">'FS195'!$A$1:$H$180</definedName>
    <definedName name="_xlnm.Print_Area" localSheetId="18">'FS196'!$A$1:$H$180</definedName>
    <definedName name="_xlnm.Print_Area" localSheetId="19">'FS201'!$A$1:$H$180</definedName>
    <definedName name="_xlnm.Print_Area" localSheetId="20">'FS203'!$A$1:$H$180</definedName>
    <definedName name="_xlnm.Print_Area" localSheetId="21">'FS204'!$A$1:$H$180</definedName>
    <definedName name="_xlnm.Print_Area" localSheetId="22">'FS205'!$A$1:$H$180</definedName>
    <definedName name="_xlnm.Print_Area" localSheetId="23">MAN!$A$1:$H$180</definedName>
    <definedName name="_xlnm.Print_Area" localSheetId="0">Summary!$A$1:$H$180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H54" i="1"/>
  <c r="G54" i="1"/>
  <c r="F54" i="1"/>
  <c r="H48" i="1"/>
  <c r="G48" i="1"/>
  <c r="F48" i="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1"/>
  <c r="G20" i="1"/>
  <c r="F20" i="1"/>
  <c r="H7" i="2"/>
  <c r="H30" i="2" s="1"/>
  <c r="G7" i="2"/>
  <c r="G30" i="2" s="1"/>
  <c r="F7" i="2"/>
  <c r="F30" i="2" s="1"/>
  <c r="F42" i="2" s="1"/>
  <c r="H7" i="3"/>
  <c r="H30" i="3" s="1"/>
  <c r="H42" i="3" s="1"/>
  <c r="G7" i="3"/>
  <c r="G30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H30" i="5" s="1"/>
  <c r="H42" i="5" s="1"/>
  <c r="G7" i="5"/>
  <c r="G30" i="5" s="1"/>
  <c r="F7" i="5"/>
  <c r="F30" i="5" s="1"/>
  <c r="H7" i="6"/>
  <c r="H30" i="6" s="1"/>
  <c r="G7" i="6"/>
  <c r="G30" i="6" s="1"/>
  <c r="G42" i="6" s="1"/>
  <c r="F7" i="6"/>
  <c r="F30" i="6" s="1"/>
  <c r="F42" i="6" s="1"/>
  <c r="H7" i="7"/>
  <c r="H30" i="7" s="1"/>
  <c r="H42" i="7" s="1"/>
  <c r="G7" i="7"/>
  <c r="G30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H42" i="9" s="1"/>
  <c r="G7" i="9"/>
  <c r="G30" i="9" s="1"/>
  <c r="F7" i="9"/>
  <c r="F30" i="9" s="1"/>
  <c r="H7" i="10"/>
  <c r="H30" i="10" s="1"/>
  <c r="G7" i="10"/>
  <c r="G30" i="10" s="1"/>
  <c r="G42" i="10" s="1"/>
  <c r="F7" i="10"/>
  <c r="F30" i="10" s="1"/>
  <c r="F42" i="10" s="1"/>
  <c r="H7" i="11"/>
  <c r="H30" i="11" s="1"/>
  <c r="H42" i="11" s="1"/>
  <c r="G7" i="11"/>
  <c r="G30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H42" i="13" s="1"/>
  <c r="G7" i="13"/>
  <c r="G30" i="13" s="1"/>
  <c r="F7" i="13"/>
  <c r="F30" i="13" s="1"/>
  <c r="H7" i="14"/>
  <c r="H30" i="14" s="1"/>
  <c r="G7" i="14"/>
  <c r="G30" i="14" s="1"/>
  <c r="F7" i="14"/>
  <c r="F30" i="14" s="1"/>
  <c r="F42" i="14" s="1"/>
  <c r="H7" i="15"/>
  <c r="H30" i="15" s="1"/>
  <c r="H42" i="15" s="1"/>
  <c r="G7" i="15"/>
  <c r="G30" i="15" s="1"/>
  <c r="F7" i="15"/>
  <c r="F30" i="15" s="1"/>
  <c r="H7" i="16"/>
  <c r="H30" i="16" s="1"/>
  <c r="H42" i="16" s="1"/>
  <c r="G7" i="16"/>
  <c r="G30" i="16" s="1"/>
  <c r="F7" i="16"/>
  <c r="F30" i="16" s="1"/>
  <c r="F42" i="16" s="1"/>
  <c r="H7" i="17"/>
  <c r="H30" i="17" s="1"/>
  <c r="H42" i="17" s="1"/>
  <c r="G7" i="17"/>
  <c r="G30" i="17" s="1"/>
  <c r="F7" i="17"/>
  <c r="F30" i="17" s="1"/>
  <c r="H7" i="18"/>
  <c r="H30" i="18" s="1"/>
  <c r="H42" i="18" s="1"/>
  <c r="G7" i="18"/>
  <c r="G30" i="18" s="1"/>
  <c r="F7" i="18"/>
  <c r="F30" i="18" s="1"/>
  <c r="F42" i="18" s="1"/>
  <c r="H7" i="19"/>
  <c r="H30" i="19" s="1"/>
  <c r="H42" i="19" s="1"/>
  <c r="G7" i="19"/>
  <c r="G30" i="19" s="1"/>
  <c r="F7" i="19"/>
  <c r="F30" i="19" s="1"/>
  <c r="F42" i="19" s="1"/>
  <c r="H7" i="20"/>
  <c r="H30" i="20" s="1"/>
  <c r="H42" i="20" s="1"/>
  <c r="G7" i="20"/>
  <c r="G30" i="20" s="1"/>
  <c r="F7" i="20"/>
  <c r="F30" i="20" s="1"/>
  <c r="F42" i="20" s="1"/>
  <c r="H7" i="21"/>
  <c r="H30" i="21" s="1"/>
  <c r="H42" i="21" s="1"/>
  <c r="G7" i="21"/>
  <c r="G30" i="21" s="1"/>
  <c r="F7" i="21"/>
  <c r="F30" i="21" s="1"/>
  <c r="F42" i="21" s="1"/>
  <c r="H7" i="22"/>
  <c r="H30" i="22" s="1"/>
  <c r="H42" i="22" s="1"/>
  <c r="G7" i="22"/>
  <c r="G30" i="22" s="1"/>
  <c r="F7" i="22"/>
  <c r="F30" i="22" s="1"/>
  <c r="F42" i="22" s="1"/>
  <c r="H7" i="23"/>
  <c r="H30" i="23" s="1"/>
  <c r="G7" i="23"/>
  <c r="G30" i="23" s="1"/>
  <c r="F7" i="23"/>
  <c r="F30" i="23" s="1"/>
  <c r="F42" i="23" s="1"/>
  <c r="H7" i="24"/>
  <c r="H30" i="24" s="1"/>
  <c r="H42" i="24" s="1"/>
  <c r="G7" i="24"/>
  <c r="G30" i="24" s="1"/>
  <c r="G42" i="24" s="1"/>
  <c r="F7" i="24"/>
  <c r="F30" i="24" s="1"/>
  <c r="H7" i="1"/>
  <c r="H30" i="1" s="1"/>
  <c r="G7" i="1"/>
  <c r="G30" i="1" s="1"/>
  <c r="F7" i="1"/>
  <c r="F30" i="1" s="1"/>
  <c r="F42" i="1" s="1"/>
  <c r="G45" i="17" l="1"/>
  <c r="G118" i="17" s="1"/>
  <c r="H45" i="7"/>
  <c r="H118" i="7" s="1"/>
  <c r="F45" i="18"/>
  <c r="F118" i="18" s="1"/>
  <c r="F45" i="17"/>
  <c r="F118" i="17" s="1"/>
  <c r="G45" i="9"/>
  <c r="G118" i="9" s="1"/>
  <c r="G45" i="22"/>
  <c r="G118" i="22" s="1"/>
  <c r="F45" i="7"/>
  <c r="F118" i="7" s="1"/>
  <c r="F45" i="19"/>
  <c r="F118" i="19" s="1"/>
  <c r="H45" i="1"/>
  <c r="H118" i="1" s="1"/>
  <c r="G45" i="1"/>
  <c r="G118" i="1" s="1"/>
  <c r="G45" i="13"/>
  <c r="G118" i="13" s="1"/>
  <c r="G45" i="11"/>
  <c r="G118" i="11" s="1"/>
  <c r="H45" i="15"/>
  <c r="H118" i="15" s="1"/>
  <c r="G45" i="15"/>
  <c r="G118" i="15" s="1"/>
  <c r="G45" i="5"/>
  <c r="G118" i="5" s="1"/>
  <c r="G45" i="3"/>
  <c r="G118" i="3" s="1"/>
  <c r="H45" i="24"/>
  <c r="H118" i="24" s="1"/>
  <c r="F45" i="10"/>
  <c r="F118" i="10" s="1"/>
  <c r="H45" i="10"/>
  <c r="H118" i="10" s="1"/>
  <c r="H45" i="22"/>
  <c r="H118" i="22" s="1"/>
  <c r="G45" i="12"/>
  <c r="G118" i="12" s="1"/>
  <c r="G45" i="7"/>
  <c r="G118" i="7" s="1"/>
  <c r="F45" i="2"/>
  <c r="F118" i="2" s="1"/>
  <c r="F45" i="23"/>
  <c r="F118" i="23" s="1"/>
  <c r="F45" i="15"/>
  <c r="F118" i="15" s="1"/>
  <c r="G45" i="4"/>
  <c r="G118" i="4" s="1"/>
  <c r="G45" i="23"/>
  <c r="G118" i="23" s="1"/>
  <c r="F45" i="24"/>
  <c r="F118" i="24" s="1"/>
  <c r="H45" i="23"/>
  <c r="H118" i="23" s="1"/>
  <c r="G45" i="21"/>
  <c r="G118" i="21" s="1"/>
  <c r="G45" i="19"/>
  <c r="G118" i="19" s="1"/>
  <c r="F45" i="1"/>
  <c r="F118" i="1" s="1"/>
  <c r="H45" i="21"/>
  <c r="H118" i="21" s="1"/>
  <c r="F45" i="21"/>
  <c r="F118" i="21" s="1"/>
  <c r="G45" i="18"/>
  <c r="G118" i="18" s="1"/>
  <c r="H45" i="18"/>
  <c r="H118" i="18" s="1"/>
  <c r="F45" i="16"/>
  <c r="F118" i="16" s="1"/>
  <c r="H45" i="16"/>
  <c r="H118" i="16" s="1"/>
  <c r="H45" i="13"/>
  <c r="H118" i="13" s="1"/>
  <c r="F45" i="13"/>
  <c r="F118" i="13" s="1"/>
  <c r="G45" i="10"/>
  <c r="G118" i="10" s="1"/>
  <c r="F45" i="8"/>
  <c r="F118" i="8" s="1"/>
  <c r="H45" i="8"/>
  <c r="H118" i="8" s="1"/>
  <c r="H45" i="5"/>
  <c r="H118" i="5" s="1"/>
  <c r="F45" i="5"/>
  <c r="F118" i="5" s="1"/>
  <c r="G45" i="2"/>
  <c r="G118" i="2" s="1"/>
  <c r="H45" i="2"/>
  <c r="H118" i="2" s="1"/>
  <c r="F45" i="22"/>
  <c r="F118" i="22" s="1"/>
  <c r="H45" i="19"/>
  <c r="H118" i="19" s="1"/>
  <c r="G45" i="16"/>
  <c r="G118" i="16" s="1"/>
  <c r="F45" i="14"/>
  <c r="F118" i="14" s="1"/>
  <c r="H45" i="14"/>
  <c r="H118" i="14" s="1"/>
  <c r="H45" i="11"/>
  <c r="H118" i="11" s="1"/>
  <c r="F45" i="11"/>
  <c r="F118" i="11" s="1"/>
  <c r="G45" i="8"/>
  <c r="G118" i="8" s="1"/>
  <c r="F45" i="6"/>
  <c r="F118" i="6" s="1"/>
  <c r="H45" i="6"/>
  <c r="H118" i="6" s="1"/>
  <c r="H45" i="3"/>
  <c r="H118" i="3" s="1"/>
  <c r="F45" i="3"/>
  <c r="F118" i="3" s="1"/>
  <c r="G45" i="24"/>
  <c r="G118" i="24" s="1"/>
  <c r="F45" i="20"/>
  <c r="F118" i="20" s="1"/>
  <c r="G45" i="20"/>
  <c r="G118" i="20" s="1"/>
  <c r="H45" i="20"/>
  <c r="H118" i="20" s="1"/>
  <c r="H45" i="17"/>
  <c r="H118" i="17" s="1"/>
  <c r="G45" i="14"/>
  <c r="G118" i="14" s="1"/>
  <c r="F45" i="12"/>
  <c r="F118" i="12" s="1"/>
  <c r="H45" i="12"/>
  <c r="H118" i="12" s="1"/>
  <c r="H45" i="9"/>
  <c r="H118" i="9" s="1"/>
  <c r="F45" i="9"/>
  <c r="F118" i="9" s="1"/>
  <c r="G45" i="6"/>
  <c r="G118" i="6" s="1"/>
  <c r="F45" i="4"/>
  <c r="F118" i="4" s="1"/>
  <c r="H45" i="4"/>
  <c r="H118" i="4" s="1"/>
  <c r="H42" i="1"/>
  <c r="G42" i="1"/>
  <c r="G42" i="21"/>
  <c r="G42" i="17"/>
  <c r="G42" i="13"/>
  <c r="H42" i="12"/>
  <c r="G42" i="9"/>
  <c r="H42" i="8"/>
  <c r="G42" i="5"/>
  <c r="H42" i="4"/>
  <c r="F42" i="15"/>
  <c r="G42" i="14"/>
  <c r="F42" i="11"/>
  <c r="F42" i="7"/>
  <c r="F42" i="3"/>
  <c r="G42" i="2"/>
  <c r="G42" i="22"/>
  <c r="F42" i="24"/>
  <c r="G42" i="23"/>
  <c r="G42" i="19"/>
  <c r="G42" i="15"/>
  <c r="H42" i="14"/>
  <c r="G42" i="11"/>
  <c r="H42" i="10"/>
  <c r="G42" i="7"/>
  <c r="H42" i="6"/>
  <c r="G42" i="3"/>
  <c r="H42" i="2"/>
  <c r="G42" i="18"/>
  <c r="H42" i="23"/>
  <c r="G42" i="20"/>
  <c r="F42" i="17"/>
  <c r="G42" i="16"/>
  <c r="F42" i="13"/>
  <c r="F42" i="9"/>
  <c r="F42" i="5"/>
</calcChain>
</file>

<file path=xl/sharedStrings.xml><?xml version="1.0" encoding="utf-8"?>
<sst xmlns="http://schemas.openxmlformats.org/spreadsheetml/2006/main" count="1464" uniqueCount="75">
  <si>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</si>
  <si>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</si>
  <si>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</si>
  <si>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</si>
  <si>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</si>
  <si>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</si>
  <si>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</si>
  <si>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</si>
  <si>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</si>
  <si>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</si>
  <si>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</si>
  <si>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</si>
  <si>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</si>
  <si>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</si>
  <si>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</si>
  <si>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</si>
  <si>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</si>
  <si>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</si>
  <si>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</si>
  <si>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</si>
  <si>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</si>
  <si>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</si>
  <si>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</si>
  <si>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</si>
  <si>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</si>
  <si>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</si>
  <si>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</si>
  <si>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</si>
  <si>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</si>
  <si>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</si>
  <si>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</si>
  <si>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</si>
  <si>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</si>
  <si>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</si>
  <si>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</si>
  <si>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</si>
  <si>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</si>
  <si>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</si>
  <si>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</si>
  <si>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</si>
  <si>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</si>
  <si>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</si>
  <si>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DC16   Xhariep</t>
  </si>
  <si>
    <t xml:space="preserve">
C DC18   Lejweleputswa</t>
  </si>
  <si>
    <t xml:space="preserve">
C DC19   Thabo Mofutsanyana</t>
  </si>
  <si>
    <t xml:space="preserve">
C DC20   Fezile Dabi</t>
  </si>
  <si>
    <t xml:space="preserve">
B FS161  Letsemeng</t>
  </si>
  <si>
    <t xml:space="preserve">
B FS162  Kopanong</t>
  </si>
  <si>
    <t xml:space="preserve">
B FS163  Mohokare</t>
  </si>
  <si>
    <t xml:space="preserve">
B FS181  Masilonyana</t>
  </si>
  <si>
    <t xml:space="preserve">
B FS182  Tokologo</t>
  </si>
  <si>
    <t xml:space="preserve">
B FS183  Tswelopele</t>
  </si>
  <si>
    <t xml:space="preserve">
B FS184  Matjhabeng</t>
  </si>
  <si>
    <t xml:space="preserve">
B FS185  Nala</t>
  </si>
  <si>
    <t xml:space="preserve">
B FS191  Setsoto</t>
  </si>
  <si>
    <t xml:space="preserve">
B FS192  Dihlabeng</t>
  </si>
  <si>
    <t xml:space="preserve">
B FS193  Nketoana</t>
  </si>
  <si>
    <t xml:space="preserve">
B FS194  Maluti-a-Phofung</t>
  </si>
  <si>
    <t xml:space="preserve">
B FS195  Phumelela</t>
  </si>
  <si>
    <t xml:space="preserve">
B FS196  Mantsopa</t>
  </si>
  <si>
    <t xml:space="preserve">
B FS201  Moqhaka</t>
  </si>
  <si>
    <t xml:space="preserve">
B FS203  Ngwathe</t>
  </si>
  <si>
    <t xml:space="preserve">
B FS204  Metsimaholo</t>
  </si>
  <si>
    <t xml:space="preserve">
B FS205  Mafube</t>
  </si>
  <si>
    <t xml:space="preserve">
A MAN    Mangaung</t>
  </si>
  <si>
    <t>Transfers from Provincial Departments</t>
  </si>
  <si>
    <t>Municipal Allocations from Provincial Departments</t>
  </si>
  <si>
    <t>of which</t>
  </si>
  <si>
    <t>Total: Transfers from Provincial Departments</t>
  </si>
  <si>
    <t>Cooperative Governance and Traditional Affairs</t>
  </si>
  <si>
    <t>Limited Finanancial Support</t>
  </si>
  <si>
    <t>Public Works and Infrastructure</t>
  </si>
  <si>
    <t>Property rates and Taxes</t>
  </si>
  <si>
    <t>Sport, Arts, Culture and Recreation</t>
  </si>
  <si>
    <t>Assistance to Local Municipalities for Library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</si>
</sst>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0" fontId="0" fillId="0" borderId="0" xfId="0" applyNumberFormat="1" applyFill="1" applyBorder="1" applyProtection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abSelected="1" topLeftCell="A43" workbookViewId="0">
      <selection activeCell="F60" sqref="F60:H6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5576371000</v>
      </c>
      <c r="G5" s="3">
        <v>6003852000</v>
      </c>
      <c r="H5" s="3">
        <v>6311233000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2691942000</v>
      </c>
      <c r="G7" s="4">
        <f>SUM(G8:G19)</f>
        <v>2737614000</v>
      </c>
      <c r="H7" s="4">
        <f>SUM(H8:H19)</f>
        <v>2864871000</v>
      </c>
    </row>
    <row r="8" spans="5:8" ht="13" x14ac:dyDescent="0.3">
      <c r="E8" s="26" t="s">
        <v>11</v>
      </c>
      <c r="F8" s="11">
        <v>857868000</v>
      </c>
      <c r="G8" s="11">
        <v>895105000</v>
      </c>
      <c r="H8" s="11">
        <v>933918000</v>
      </c>
    </row>
    <row r="9" spans="5:8" ht="13" x14ac:dyDescent="0.3">
      <c r="E9" s="26" t="s">
        <v>12</v>
      </c>
      <c r="F9" s="11">
        <v>513434000</v>
      </c>
      <c r="G9" s="11">
        <v>536492000</v>
      </c>
      <c r="H9" s="11">
        <v>560527000</v>
      </c>
    </row>
    <row r="10" spans="5:8" ht="13" x14ac:dyDescent="0.3">
      <c r="E10" s="26" t="s">
        <v>13</v>
      </c>
      <c r="F10" s="19">
        <v>270028000</v>
      </c>
      <c r="G10" s="19">
        <v>270151000</v>
      </c>
      <c r="H10" s="19">
        <v>265348000</v>
      </c>
    </row>
    <row r="11" spans="5:8" ht="13" x14ac:dyDescent="0.3">
      <c r="E11" s="26" t="s">
        <v>14</v>
      </c>
      <c r="F11" s="11">
        <v>143903000</v>
      </c>
      <c r="G11" s="11">
        <v>128726000</v>
      </c>
      <c r="H11" s="11">
        <v>134493000</v>
      </c>
    </row>
    <row r="12" spans="5:8" ht="13" x14ac:dyDescent="0.3">
      <c r="E12" s="26" t="s">
        <v>15</v>
      </c>
      <c r="F12" s="19">
        <v>21739000</v>
      </c>
      <c r="G12" s="19">
        <v>19000000</v>
      </c>
      <c r="H12" s="19">
        <v>30000000</v>
      </c>
    </row>
    <row r="13" spans="5:8" ht="13" x14ac:dyDescent="0.3">
      <c r="E13" s="26" t="s">
        <v>16</v>
      </c>
      <c r="F13" s="19">
        <v>9692000</v>
      </c>
      <c r="G13" s="19">
        <v>10126000</v>
      </c>
      <c r="H13" s="19">
        <v>10579000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208896000</v>
      </c>
      <c r="G15" s="11">
        <v>233951000</v>
      </c>
      <c r="H15" s="11">
        <v>257088000</v>
      </c>
    </row>
    <row r="16" spans="5:8" ht="13" x14ac:dyDescent="0.3">
      <c r="E16" s="26" t="s">
        <v>19</v>
      </c>
      <c r="F16" s="11">
        <v>374442000</v>
      </c>
      <c r="G16" s="11">
        <v>339012000</v>
      </c>
      <c r="H16" s="11">
        <v>354200000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291940000</v>
      </c>
      <c r="G19" s="11">
        <v>305051000</v>
      </c>
      <c r="H19" s="11">
        <v>318718000</v>
      </c>
    </row>
    <row r="20" spans="5:8" ht="14" x14ac:dyDescent="0.3">
      <c r="E20" s="23" t="s">
        <v>23</v>
      </c>
      <c r="F20" s="3">
        <f>SUM(F21:F29)</f>
        <v>130859000</v>
      </c>
      <c r="G20" s="3">
        <f>SUM(G21:G29)</f>
        <v>97340000</v>
      </c>
      <c r="H20" s="3">
        <f>SUM(H21:H29)</f>
        <v>90614000</v>
      </c>
    </row>
    <row r="21" spans="5:8" ht="13" x14ac:dyDescent="0.3">
      <c r="E21" s="26" t="s">
        <v>24</v>
      </c>
      <c r="F21" s="19">
        <v>59120000</v>
      </c>
      <c r="G21" s="19">
        <v>59120000</v>
      </c>
      <c r="H21" s="19">
        <v>61238000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37963000</v>
      </c>
      <c r="G23" s="11"/>
      <c r="H23" s="11"/>
    </row>
    <row r="24" spans="5:8" ht="13" x14ac:dyDescent="0.3">
      <c r="E24" s="26" t="s">
        <v>27</v>
      </c>
      <c r="F24" s="11">
        <v>3500000</v>
      </c>
      <c r="G24" s="11">
        <v>4000000</v>
      </c>
      <c r="H24" s="11">
        <v>4500000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16000000</v>
      </c>
      <c r="G26" s="11">
        <v>19100000</v>
      </c>
      <c r="H26" s="11">
        <v>9000000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14276000</v>
      </c>
      <c r="G28" s="19">
        <v>15120000</v>
      </c>
      <c r="H28" s="19">
        <v>15876000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8399172000</v>
      </c>
      <c r="G30" s="18">
        <f>+G5+G6+G7+G20</f>
        <v>8838806000</v>
      </c>
      <c r="H30" s="18">
        <f>+H5+H6+H7+H20</f>
        <v>9266718000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869496000</v>
      </c>
      <c r="G32" s="3">
        <f>SUM(G33:G38)</f>
        <v>869325000</v>
      </c>
      <c r="H32" s="3">
        <f>SUM(H33:H38)</f>
        <v>883323000</v>
      </c>
    </row>
    <row r="33" spans="5:8" ht="13" x14ac:dyDescent="0.3">
      <c r="E33" s="26" t="s">
        <v>18</v>
      </c>
      <c r="F33" s="11">
        <v>714899000</v>
      </c>
      <c r="G33" s="11">
        <v>757447000</v>
      </c>
      <c r="H33" s="11">
        <v>793049000</v>
      </c>
    </row>
    <row r="34" spans="5:8" ht="13" x14ac:dyDescent="0.3">
      <c r="E34" s="26" t="s">
        <v>36</v>
      </c>
      <c r="F34" s="11">
        <v>100447000</v>
      </c>
      <c r="G34" s="11">
        <v>106878000</v>
      </c>
      <c r="H34" s="11">
        <v>88074000</v>
      </c>
    </row>
    <row r="35" spans="5:8" ht="13" x14ac:dyDescent="0.3">
      <c r="E35" s="26" t="s">
        <v>37</v>
      </c>
      <c r="F35" s="11">
        <v>2000000</v>
      </c>
      <c r="G35" s="11">
        <v>5000000</v>
      </c>
      <c r="H35" s="11">
        <v>2200000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52150000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869496000</v>
      </c>
      <c r="G41" s="30">
        <f>+G32+G39</f>
        <v>869325000</v>
      </c>
      <c r="H41" s="30">
        <f>+H32+H39</f>
        <v>883323000</v>
      </c>
    </row>
    <row r="42" spans="5:8" ht="14" x14ac:dyDescent="0.3">
      <c r="E42" s="29" t="s">
        <v>41</v>
      </c>
      <c r="F42" s="30">
        <f>+F30+F41</f>
        <v>9268668000</v>
      </c>
      <c r="G42" s="30">
        <f>+G30+G41</f>
        <v>9708131000</v>
      </c>
      <c r="H42" s="30">
        <f>+H30+H41</f>
        <v>10150041000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496556000</v>
      </c>
      <c r="G45" s="4">
        <f>SUM(G47+G53+G59+G65+G71+G77+G83+G89+G95+G101+G107+G113)</f>
        <v>589170000</v>
      </c>
      <c r="H45" s="4">
        <f>SUM(H47+H53+H59+H65+H71+H77+H83+H89+H95+H101+H107+H113)</f>
        <v>621992000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16412000</v>
      </c>
      <c r="G47" s="3">
        <f>SUM(G48:G51)</f>
        <v>12550000</v>
      </c>
      <c r="H47" s="3">
        <f>SUM(H48:H51)</f>
        <v>12958000</v>
      </c>
    </row>
    <row r="48" spans="5:8" x14ac:dyDescent="0.25">
      <c r="E48" s="32" t="s">
        <v>70</v>
      </c>
      <c r="F48" s="7">
        <f>SUM('DC16:MAN'!F48)</f>
        <v>16412000</v>
      </c>
      <c r="G48" s="8">
        <f>SUM('DC16:MAN'!G48)</f>
        <v>12550000</v>
      </c>
      <c r="H48" s="9">
        <f>SUM('DC16:MAN'!H48)</f>
        <v>12958000</v>
      </c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473144000</v>
      </c>
      <c r="G53" s="3">
        <f>SUM(G54:G57)</f>
        <v>569620000</v>
      </c>
      <c r="H53" s="3">
        <f>SUM(H54:H57)</f>
        <v>602034000</v>
      </c>
    </row>
    <row r="54" spans="5:8" x14ac:dyDescent="0.25">
      <c r="E54" s="32" t="s">
        <v>72</v>
      </c>
      <c r="F54" s="7">
        <f>SUM('DC16:MAN'!F54)</f>
        <v>473144000</v>
      </c>
      <c r="G54" s="8">
        <f>SUM('DC16:MAN'!G54)</f>
        <v>569620000</v>
      </c>
      <c r="H54" s="9">
        <f>SUM('DC16:MAN'!H54)</f>
        <v>602034000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7000000</v>
      </c>
      <c r="G59" s="3">
        <f>SUM(G60:G63)</f>
        <v>7000000</v>
      </c>
      <c r="H59" s="3">
        <f>SUM(H60:H63)</f>
        <v>7000000</v>
      </c>
    </row>
    <row r="60" spans="5:8" ht="14.5" x14ac:dyDescent="0.25">
      <c r="E60" s="34" t="s">
        <v>74</v>
      </c>
      <c r="F60" s="7">
        <f>SUM('DC16:MAN'!F60)</f>
        <v>7000000</v>
      </c>
      <c r="G60" s="8">
        <f>SUM('DC16:MAN'!G60)</f>
        <v>7000000</v>
      </c>
      <c r="H60" s="9">
        <f>SUM('DC16:MAN'!H60)</f>
        <v>7000000</v>
      </c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496556000</v>
      </c>
      <c r="G118" s="18">
        <f>SUM(G45)</f>
        <v>589170000</v>
      </c>
      <c r="H118" s="18">
        <f>SUM(H45)</f>
        <v>621992000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0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75080000</v>
      </c>
      <c r="G5" s="3">
        <v>79765000</v>
      </c>
      <c r="H5" s="3">
        <v>80735000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41656000</v>
      </c>
      <c r="G7" s="4">
        <f>SUM(G8:G19)</f>
        <v>50055000</v>
      </c>
      <c r="H7" s="4">
        <f>SUM(H8:H19)</f>
        <v>48926000</v>
      </c>
    </row>
    <row r="8" spans="5:8" ht="13" x14ac:dyDescent="0.3">
      <c r="E8" s="26" t="s">
        <v>11</v>
      </c>
      <c r="F8" s="11">
        <v>18969000</v>
      </c>
      <c r="G8" s="11">
        <v>19646000</v>
      </c>
      <c r="H8" s="11">
        <v>20352000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1960000</v>
      </c>
      <c r="G11" s="11">
        <v>3300000</v>
      </c>
      <c r="H11" s="11">
        <v>8250000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20727000</v>
      </c>
      <c r="G16" s="11">
        <v>27109000</v>
      </c>
      <c r="H16" s="11">
        <v>20324000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3950000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120686000</v>
      </c>
      <c r="G30" s="18">
        <f>+G5+G6+G7+G20</f>
        <v>132820000</v>
      </c>
      <c r="H30" s="18">
        <f>+H5+H6+H7+H20</f>
        <v>132661000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65039000</v>
      </c>
      <c r="G32" s="3">
        <f>SUM(G33:G38)</f>
        <v>53371000</v>
      </c>
      <c r="H32" s="3">
        <f>SUM(H33:H38)</f>
        <v>65292000</v>
      </c>
    </row>
    <row r="33" spans="5:8" ht="13" x14ac:dyDescent="0.3">
      <c r="E33" s="26" t="s">
        <v>18</v>
      </c>
      <c r="F33" s="11">
        <v>65000000</v>
      </c>
      <c r="G33" s="11">
        <v>53000000</v>
      </c>
      <c r="H33" s="11">
        <v>60000000</v>
      </c>
    </row>
    <row r="34" spans="5:8" ht="13" x14ac:dyDescent="0.3">
      <c r="E34" s="26" t="s">
        <v>36</v>
      </c>
      <c r="F34" s="11">
        <v>39000</v>
      </c>
      <c r="G34" s="11">
        <v>371000</v>
      </c>
      <c r="H34" s="11">
        <v>5292000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65039000</v>
      </c>
      <c r="G41" s="30">
        <f>+G32+G39</f>
        <v>53371000</v>
      </c>
      <c r="H41" s="30">
        <f>+H32+H39</f>
        <v>65292000</v>
      </c>
    </row>
    <row r="42" spans="5:8" ht="14" x14ac:dyDescent="0.3">
      <c r="E42" s="29" t="s">
        <v>41</v>
      </c>
      <c r="F42" s="30">
        <f>+F30+F41</f>
        <v>185725000</v>
      </c>
      <c r="G42" s="30">
        <f>+G30+G41</f>
        <v>186191000</v>
      </c>
      <c r="H42" s="30">
        <f>+H30+H41</f>
        <v>197953000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429000</v>
      </c>
      <c r="G45" s="4">
        <f>SUM(G47+G53+G59+G65+G71+G77+G83+G89+G95+G101+G107+G113)</f>
        <v>451000</v>
      </c>
      <c r="H45" s="4">
        <f>SUM(H47+H53+H59+H65+H71+H77+H83+H89+H95+H101+H107+H113)</f>
        <v>474000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429000</v>
      </c>
      <c r="G53" s="3">
        <f>SUM(G54:G57)</f>
        <v>451000</v>
      </c>
      <c r="H53" s="3">
        <f>SUM(H54:H57)</f>
        <v>474000</v>
      </c>
    </row>
    <row r="54" spans="5:8" x14ac:dyDescent="0.25">
      <c r="E54" s="32" t="s">
        <v>72</v>
      </c>
      <c r="F54" s="7">
        <v>429000</v>
      </c>
      <c r="G54" s="8">
        <v>451000</v>
      </c>
      <c r="H54" s="9">
        <v>474000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429000</v>
      </c>
      <c r="G118" s="18">
        <f>SUM(G45)</f>
        <v>451000</v>
      </c>
      <c r="H118" s="18">
        <f>SUM(H45)</f>
        <v>474000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97242000</v>
      </c>
      <c r="G5" s="3">
        <v>103309000</v>
      </c>
      <c r="H5" s="3">
        <v>104523000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30868000</v>
      </c>
      <c r="G7" s="4">
        <f>SUM(G8:G19)</f>
        <v>37219000</v>
      </c>
      <c r="H7" s="4">
        <f>SUM(H8:H19)</f>
        <v>36696000</v>
      </c>
    </row>
    <row r="8" spans="5:8" ht="13" x14ac:dyDescent="0.3">
      <c r="E8" s="26" t="s">
        <v>11</v>
      </c>
      <c r="F8" s="11">
        <v>18889000</v>
      </c>
      <c r="G8" s="11">
        <v>19563000</v>
      </c>
      <c r="H8" s="11">
        <v>20265000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3700000</v>
      </c>
      <c r="H11" s="11">
        <v>1850000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11979000</v>
      </c>
      <c r="G16" s="11">
        <v>13956000</v>
      </c>
      <c r="H16" s="11">
        <v>14581000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7050000</v>
      </c>
      <c r="G20" s="3">
        <f>SUM(G21:G29)</f>
        <v>7100000</v>
      </c>
      <c r="H20" s="3">
        <f>SUM(H21:H29)</f>
        <v>2200000</v>
      </c>
    </row>
    <row r="21" spans="5:8" ht="13" x14ac:dyDescent="0.3">
      <c r="E21" s="26" t="s">
        <v>24</v>
      </c>
      <c r="F21" s="19">
        <v>2100000</v>
      </c>
      <c r="G21" s="19">
        <v>2100000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135160000</v>
      </c>
      <c r="G30" s="18">
        <f>+G5+G6+G7+G20</f>
        <v>147628000</v>
      </c>
      <c r="H30" s="18">
        <f>+H5+H6+H7+H20</f>
        <v>143419000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25679000</v>
      </c>
      <c r="G32" s="3">
        <f>SUM(G33:G38)</f>
        <v>43473000</v>
      </c>
      <c r="H32" s="3">
        <f>SUM(H33:H38)</f>
        <v>69000</v>
      </c>
    </row>
    <row r="33" spans="5:8" ht="13" x14ac:dyDescent="0.3">
      <c r="E33" s="26" t="s">
        <v>18</v>
      </c>
      <c r="F33" s="11">
        <v>20000000</v>
      </c>
      <c r="G33" s="11">
        <v>40447000</v>
      </c>
      <c r="H33" s="11"/>
    </row>
    <row r="34" spans="5:8" ht="13" x14ac:dyDescent="0.3">
      <c r="E34" s="26" t="s">
        <v>36</v>
      </c>
      <c r="F34" s="11">
        <v>5679000</v>
      </c>
      <c r="G34" s="11">
        <v>3026000</v>
      </c>
      <c r="H34" s="11">
        <v>69000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25679000</v>
      </c>
      <c r="G41" s="30">
        <f>+G32+G39</f>
        <v>43473000</v>
      </c>
      <c r="H41" s="30">
        <f>+H32+H39</f>
        <v>69000</v>
      </c>
    </row>
    <row r="42" spans="5:8" ht="14" x14ac:dyDescent="0.3">
      <c r="E42" s="29" t="s">
        <v>41</v>
      </c>
      <c r="F42" s="30">
        <f>+F30+F41</f>
        <v>160839000</v>
      </c>
      <c r="G42" s="30">
        <f>+G30+G41</f>
        <v>191101000</v>
      </c>
      <c r="H42" s="30">
        <f>+H30+H41</f>
        <v>143488000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5817000</v>
      </c>
      <c r="G45" s="4">
        <f>SUM(G47+G53+G59+G65+G71+G77+G83+G89+G95+G101+G107+G113)</f>
        <v>2957000</v>
      </c>
      <c r="H45" s="4">
        <f>SUM(H47+H53+H59+H65+H71+H77+H83+H89+H95+H101+H107+H113)</f>
        <v>3105000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3000000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>
        <v>3000000</v>
      </c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2817000</v>
      </c>
      <c r="G53" s="3">
        <f>SUM(G54:G57)</f>
        <v>2957000</v>
      </c>
      <c r="H53" s="3">
        <f>SUM(H54:H57)</f>
        <v>3105000</v>
      </c>
    </row>
    <row r="54" spans="5:8" x14ac:dyDescent="0.25">
      <c r="E54" s="32" t="s">
        <v>72</v>
      </c>
      <c r="F54" s="7">
        <v>2817000</v>
      </c>
      <c r="G54" s="8">
        <v>2957000</v>
      </c>
      <c r="H54" s="9">
        <v>3105000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5817000</v>
      </c>
      <c r="G118" s="18">
        <f>SUM(G45)</f>
        <v>2957000</v>
      </c>
      <c r="H118" s="18">
        <f>SUM(H45)</f>
        <v>3105000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37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685410000</v>
      </c>
      <c r="G5" s="3">
        <v>740445000</v>
      </c>
      <c r="H5" s="3">
        <v>790511000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192914000</v>
      </c>
      <c r="G7" s="4">
        <f>SUM(G8:G19)</f>
        <v>193570000</v>
      </c>
      <c r="H7" s="4">
        <f>SUM(H8:H19)</f>
        <v>215570000</v>
      </c>
    </row>
    <row r="8" spans="5:8" ht="13" x14ac:dyDescent="0.3">
      <c r="E8" s="26" t="s">
        <v>11</v>
      </c>
      <c r="F8" s="11">
        <v>142914000</v>
      </c>
      <c r="G8" s="11">
        <v>149602000</v>
      </c>
      <c r="H8" s="11">
        <v>156573000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30000000</v>
      </c>
      <c r="G11" s="11">
        <v>20000000</v>
      </c>
      <c r="H11" s="11">
        <v>30000000</v>
      </c>
    </row>
    <row r="12" spans="5:8" ht="13" x14ac:dyDescent="0.3">
      <c r="E12" s="26" t="s">
        <v>15</v>
      </c>
      <c r="F12" s="19"/>
      <c r="G12" s="19">
        <v>1000000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20000000</v>
      </c>
      <c r="G16" s="11">
        <v>22968000</v>
      </c>
      <c r="H16" s="11">
        <v>23997000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6761000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3661000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885085000</v>
      </c>
      <c r="G30" s="18">
        <f>+G5+G6+G7+G20</f>
        <v>937115000</v>
      </c>
      <c r="H30" s="18">
        <f>+H5+H6+H7+H20</f>
        <v>1009319000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110923000</v>
      </c>
      <c r="G32" s="3">
        <f>SUM(G33:G38)</f>
        <v>82799000</v>
      </c>
      <c r="H32" s="3">
        <f>SUM(H33:H38)</f>
        <v>100369000</v>
      </c>
    </row>
    <row r="33" spans="5:8" ht="13" x14ac:dyDescent="0.3">
      <c r="E33" s="26" t="s">
        <v>18</v>
      </c>
      <c r="F33" s="11">
        <v>80000000</v>
      </c>
      <c r="G33" s="11">
        <v>70000000</v>
      </c>
      <c r="H33" s="11">
        <v>100000000</v>
      </c>
    </row>
    <row r="34" spans="5:8" ht="13" x14ac:dyDescent="0.3">
      <c r="E34" s="26" t="s">
        <v>36</v>
      </c>
      <c r="F34" s="11">
        <v>30823000</v>
      </c>
      <c r="G34" s="11">
        <v>11299000</v>
      </c>
      <c r="H34" s="11">
        <v>269000</v>
      </c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110923000</v>
      </c>
      <c r="G41" s="30">
        <f>+G32+G39</f>
        <v>82799000</v>
      </c>
      <c r="H41" s="30">
        <f>+H32+H39</f>
        <v>100369000</v>
      </c>
    </row>
    <row r="42" spans="5:8" ht="14" x14ac:dyDescent="0.3">
      <c r="E42" s="29" t="s">
        <v>41</v>
      </c>
      <c r="F42" s="30">
        <f>+F30+F41</f>
        <v>996008000</v>
      </c>
      <c r="G42" s="30">
        <f>+G30+G41</f>
        <v>1019914000</v>
      </c>
      <c r="H42" s="30">
        <f>+H30+H41</f>
        <v>1109688000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145476000</v>
      </c>
      <c r="G45" s="4">
        <f>SUM(G47+G53+G59+G65+G71+G77+G83+G89+G95+G101+G107+G113)</f>
        <v>152750000</v>
      </c>
      <c r="H45" s="4">
        <f>SUM(H47+H53+H59+H65+H71+H77+H83+H89+H95+H101+H107+H113)</f>
        <v>160388000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145476000</v>
      </c>
      <c r="G53" s="3">
        <f>SUM(G54:G57)</f>
        <v>152750000</v>
      </c>
      <c r="H53" s="3">
        <f>SUM(H54:H57)</f>
        <v>160388000</v>
      </c>
    </row>
    <row r="54" spans="5:8" x14ac:dyDescent="0.25">
      <c r="E54" s="32" t="s">
        <v>72</v>
      </c>
      <c r="F54" s="7">
        <v>145476000</v>
      </c>
      <c r="G54" s="8">
        <v>152750000</v>
      </c>
      <c r="H54" s="9">
        <v>160388000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145476000</v>
      </c>
      <c r="G118" s="18">
        <f>SUM(G45)</f>
        <v>152750000</v>
      </c>
      <c r="H118" s="18">
        <f>SUM(H45)</f>
        <v>160388000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6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153857000</v>
      </c>
      <c r="G5" s="3">
        <v>162889000</v>
      </c>
      <c r="H5" s="3">
        <v>164991000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46923000</v>
      </c>
      <c r="G7" s="4">
        <f>SUM(G8:G19)</f>
        <v>49953000</v>
      </c>
      <c r="H7" s="4">
        <f>SUM(H8:H19)</f>
        <v>55682000</v>
      </c>
    </row>
    <row r="8" spans="5:8" ht="13" x14ac:dyDescent="0.3">
      <c r="E8" s="26" t="s">
        <v>11</v>
      </c>
      <c r="F8" s="11">
        <v>34797000</v>
      </c>
      <c r="G8" s="11">
        <v>36242000</v>
      </c>
      <c r="H8" s="11">
        <v>37748000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280000</v>
      </c>
      <c r="G11" s="11">
        <v>1332000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11846000</v>
      </c>
      <c r="G16" s="11">
        <v>12379000</v>
      </c>
      <c r="H16" s="11">
        <v>12934000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8227000</v>
      </c>
      <c r="G20" s="3">
        <f>SUM(G21:G29)</f>
        <v>7200000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1127000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4100000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209007000</v>
      </c>
      <c r="G30" s="18">
        <f>+G5+G6+G7+G20</f>
        <v>220042000</v>
      </c>
      <c r="H30" s="18">
        <f>+H5+H6+H7+H20</f>
        <v>223911000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88000</v>
      </c>
      <c r="G32" s="3">
        <f>SUM(G33:G38)</f>
        <v>59000</v>
      </c>
      <c r="H32" s="3">
        <f>SUM(H33:H38)</f>
        <v>1036000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88000</v>
      </c>
      <c r="G34" s="11">
        <v>59000</v>
      </c>
      <c r="H34" s="11">
        <v>1036000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88000</v>
      </c>
      <c r="G41" s="30">
        <f>+G32+G39</f>
        <v>59000</v>
      </c>
      <c r="H41" s="30">
        <f>+H32+H39</f>
        <v>1036000</v>
      </c>
    </row>
    <row r="42" spans="5:8" ht="14" x14ac:dyDescent="0.3">
      <c r="E42" s="29" t="s">
        <v>41</v>
      </c>
      <c r="F42" s="30">
        <f>+F30+F41</f>
        <v>209095000</v>
      </c>
      <c r="G42" s="30">
        <f>+G30+G41</f>
        <v>220101000</v>
      </c>
      <c r="H42" s="30">
        <f>+H30+H41</f>
        <v>224947000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5398000</v>
      </c>
      <c r="G45" s="4">
        <f>SUM(G47+G53+G59+G65+G71+G77+G83+G89+G95+G101+G107+G113)</f>
        <v>5668000</v>
      </c>
      <c r="H45" s="4">
        <f>SUM(H47+H53+H59+H65+H71+H77+H83+H89+H95+H101+H107+H113)</f>
        <v>5951000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5398000</v>
      </c>
      <c r="G53" s="3">
        <f>SUM(G54:G57)</f>
        <v>5668000</v>
      </c>
      <c r="H53" s="3">
        <f>SUM(H54:H57)</f>
        <v>5951000</v>
      </c>
    </row>
    <row r="54" spans="5:8" x14ac:dyDescent="0.25">
      <c r="E54" s="32" t="s">
        <v>72</v>
      </c>
      <c r="F54" s="7">
        <v>5398000</v>
      </c>
      <c r="G54" s="8">
        <v>5668000</v>
      </c>
      <c r="H54" s="9">
        <v>5951000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5398000</v>
      </c>
      <c r="G118" s="18">
        <f>SUM(G45)</f>
        <v>5668000</v>
      </c>
      <c r="H118" s="18">
        <f>SUM(H45)</f>
        <v>5951000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0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251487000</v>
      </c>
      <c r="G5" s="3">
        <v>268701000</v>
      </c>
      <c r="H5" s="3">
        <v>275755000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220198000</v>
      </c>
      <c r="G7" s="4">
        <f>SUM(G8:G19)</f>
        <v>219458000</v>
      </c>
      <c r="H7" s="4">
        <f>SUM(H8:H19)</f>
        <v>184982000</v>
      </c>
    </row>
    <row r="8" spans="5:8" ht="13" x14ac:dyDescent="0.3">
      <c r="E8" s="26" t="s">
        <v>11</v>
      </c>
      <c r="F8" s="11">
        <v>56025000</v>
      </c>
      <c r="G8" s="11">
        <v>58499000</v>
      </c>
      <c r="H8" s="11">
        <v>61078000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7000000</v>
      </c>
      <c r="H11" s="11">
        <v>8000000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150000000</v>
      </c>
      <c r="G15" s="11">
        <v>133951000</v>
      </c>
      <c r="H15" s="11">
        <v>100000000</v>
      </c>
    </row>
    <row r="16" spans="5:8" ht="13" x14ac:dyDescent="0.3">
      <c r="E16" s="26" t="s">
        <v>19</v>
      </c>
      <c r="F16" s="11">
        <v>14173000</v>
      </c>
      <c r="G16" s="11">
        <v>20008000</v>
      </c>
      <c r="H16" s="11">
        <v>15904000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3950000</v>
      </c>
      <c r="G20" s="3">
        <f>SUM(G21:G29)</f>
        <v>2200000</v>
      </c>
      <c r="H20" s="3">
        <f>SUM(H21:H29)</f>
        <v>2200000</v>
      </c>
    </row>
    <row r="21" spans="5:8" ht="13" x14ac:dyDescent="0.3">
      <c r="E21" s="26" t="s">
        <v>24</v>
      </c>
      <c r="F21" s="19">
        <v>2200000</v>
      </c>
      <c r="G21" s="19">
        <v>2200000</v>
      </c>
      <c r="H21" s="19">
        <v>2200000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475635000</v>
      </c>
      <c r="G30" s="18">
        <f>+G5+G6+G7+G20</f>
        <v>490359000</v>
      </c>
      <c r="H30" s="18">
        <f>+H5+H6+H7+H20</f>
        <v>462937000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109208000</v>
      </c>
      <c r="G32" s="3">
        <f>SUM(G33:G38)</f>
        <v>31606000</v>
      </c>
      <c r="H32" s="3">
        <f>SUM(H33:H38)</f>
        <v>9999000</v>
      </c>
    </row>
    <row r="33" spans="5:8" ht="13" x14ac:dyDescent="0.3">
      <c r="E33" s="26" t="s">
        <v>18</v>
      </c>
      <c r="F33" s="11">
        <v>70000000</v>
      </c>
      <c r="G33" s="11">
        <v>20000000</v>
      </c>
      <c r="H33" s="11"/>
    </row>
    <row r="34" spans="5:8" ht="13" x14ac:dyDescent="0.3">
      <c r="E34" s="26" t="s">
        <v>36</v>
      </c>
      <c r="F34" s="11">
        <v>7058000</v>
      </c>
      <c r="G34" s="11">
        <v>11606000</v>
      </c>
      <c r="H34" s="11">
        <v>9999000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32150000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109208000</v>
      </c>
      <c r="G41" s="30">
        <f>+G32+G39</f>
        <v>31606000</v>
      </c>
      <c r="H41" s="30">
        <f>+H32+H39</f>
        <v>9999000</v>
      </c>
    </row>
    <row r="42" spans="5:8" ht="14" x14ac:dyDescent="0.3">
      <c r="E42" s="29" t="s">
        <v>41</v>
      </c>
      <c r="F42" s="30">
        <f>+F30+F41</f>
        <v>584843000</v>
      </c>
      <c r="G42" s="30">
        <f>+G30+G41</f>
        <v>521965000</v>
      </c>
      <c r="H42" s="30">
        <f>+H30+H41</f>
        <v>472936000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15608000</v>
      </c>
      <c r="G45" s="4">
        <f>SUM(G47+G53+G59+G65+G71+G77+G83+G89+G95+G101+G107+G113)</f>
        <v>13238000</v>
      </c>
      <c r="H45" s="4">
        <f>SUM(H47+H53+H59+H65+H71+H77+H83+H89+H95+H101+H107+H113)</f>
        <v>16863000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15608000</v>
      </c>
      <c r="G53" s="3">
        <f>SUM(G54:G57)</f>
        <v>13238000</v>
      </c>
      <c r="H53" s="3">
        <f>SUM(H54:H57)</f>
        <v>16863000</v>
      </c>
    </row>
    <row r="54" spans="5:8" x14ac:dyDescent="0.25">
      <c r="E54" s="32" t="s">
        <v>72</v>
      </c>
      <c r="F54" s="7">
        <v>15608000</v>
      </c>
      <c r="G54" s="8">
        <v>13238000</v>
      </c>
      <c r="H54" s="9">
        <v>16863000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15608000</v>
      </c>
      <c r="G118" s="18">
        <f>SUM(G45)</f>
        <v>13238000</v>
      </c>
      <c r="H118" s="18">
        <f>SUM(H45)</f>
        <v>16863000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9" workbookViewId="0">
      <selection activeCell="H61" sqref="H6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230471000</v>
      </c>
      <c r="G5" s="3">
        <v>250625000</v>
      </c>
      <c r="H5" s="3">
        <v>267130000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66184000</v>
      </c>
      <c r="G7" s="4">
        <f>SUM(G8:G19)</f>
        <v>74986000</v>
      </c>
      <c r="H7" s="4">
        <f>SUM(H8:H19)</f>
        <v>74387000</v>
      </c>
    </row>
    <row r="8" spans="5:8" ht="13" x14ac:dyDescent="0.3">
      <c r="E8" s="26" t="s">
        <v>11</v>
      </c>
      <c r="F8" s="11">
        <v>45682000</v>
      </c>
      <c r="G8" s="11">
        <v>47654000</v>
      </c>
      <c r="H8" s="11">
        <v>49711000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5480000</v>
      </c>
      <c r="G11" s="11">
        <v>8500000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15022000</v>
      </c>
      <c r="G16" s="11">
        <v>18832000</v>
      </c>
      <c r="H16" s="11">
        <v>19676000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7055000</v>
      </c>
      <c r="G20" s="3">
        <f>SUM(G21:G29)</f>
        <v>2750000</v>
      </c>
      <c r="H20" s="3">
        <f>SUM(H21:H29)</f>
        <v>2888000</v>
      </c>
    </row>
    <row r="21" spans="5:8" ht="13" x14ac:dyDescent="0.3">
      <c r="E21" s="26" t="s">
        <v>24</v>
      </c>
      <c r="F21" s="19">
        <v>2750000</v>
      </c>
      <c r="G21" s="19">
        <v>2750000</v>
      </c>
      <c r="H21" s="19">
        <v>2888000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4305000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303710000</v>
      </c>
      <c r="G30" s="18">
        <f>+G5+G6+G7+G20</f>
        <v>328361000</v>
      </c>
      <c r="H30" s="18">
        <f>+H5+H6+H7+H20</f>
        <v>344405000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60089000</v>
      </c>
      <c r="G32" s="3">
        <f>SUM(G33:G38)</f>
        <v>51642000</v>
      </c>
      <c r="H32" s="3">
        <f>SUM(H33:H38)</f>
        <v>90077000</v>
      </c>
    </row>
    <row r="33" spans="5:8" ht="13" x14ac:dyDescent="0.3">
      <c r="E33" s="26" t="s">
        <v>18</v>
      </c>
      <c r="F33" s="11">
        <v>60000000</v>
      </c>
      <c r="G33" s="11">
        <v>50000000</v>
      </c>
      <c r="H33" s="11">
        <v>60000000</v>
      </c>
    </row>
    <row r="34" spans="5:8" ht="13" x14ac:dyDescent="0.3">
      <c r="E34" s="26" t="s">
        <v>36</v>
      </c>
      <c r="F34" s="11">
        <v>89000</v>
      </c>
      <c r="G34" s="11">
        <v>1642000</v>
      </c>
      <c r="H34" s="11">
        <v>30077000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60089000</v>
      </c>
      <c r="G41" s="30">
        <f>+G32+G39</f>
        <v>51642000</v>
      </c>
      <c r="H41" s="30">
        <f>+H32+H39</f>
        <v>90077000</v>
      </c>
    </row>
    <row r="42" spans="5:8" ht="14" x14ac:dyDescent="0.3">
      <c r="E42" s="29" t="s">
        <v>41</v>
      </c>
      <c r="F42" s="30">
        <f>+F30+F41</f>
        <v>363799000</v>
      </c>
      <c r="G42" s="30">
        <f>+G30+G41</f>
        <v>380003000</v>
      </c>
      <c r="H42" s="30">
        <f>+H30+H41</f>
        <v>434482000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17608000</v>
      </c>
      <c r="G45" s="4">
        <f>SUM(G47+G53+G59+G65+G71+G77+G83+G89+G95+G101+G107+G113)</f>
        <v>18238000</v>
      </c>
      <c r="H45" s="4">
        <f>SUM(H47+H53+H59+H65+H71+H77+H83+H89+H95+H101+H107+H113)</f>
        <v>18900000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12608000</v>
      </c>
      <c r="G53" s="3">
        <f>SUM(G54:G57)</f>
        <v>13238000</v>
      </c>
      <c r="H53" s="3">
        <f>SUM(H54:H57)</f>
        <v>13900000</v>
      </c>
    </row>
    <row r="54" spans="5:8" x14ac:dyDescent="0.25">
      <c r="E54" s="32" t="s">
        <v>72</v>
      </c>
      <c r="F54" s="7">
        <v>12608000</v>
      </c>
      <c r="G54" s="8">
        <v>13238000</v>
      </c>
      <c r="H54" s="9">
        <v>13900000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5000000</v>
      </c>
      <c r="G59" s="3">
        <f>SUM(G60:G63)</f>
        <v>5000000</v>
      </c>
      <c r="H59" s="3">
        <f>SUM(H60:H63)</f>
        <v>5000000</v>
      </c>
    </row>
    <row r="60" spans="5:8" ht="14.5" x14ac:dyDescent="0.25">
      <c r="E60" s="34" t="s">
        <v>74</v>
      </c>
      <c r="F60" s="7">
        <v>5000000</v>
      </c>
      <c r="G60" s="8">
        <v>5000000</v>
      </c>
      <c r="H60" s="9">
        <v>5000000</v>
      </c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17608000</v>
      </c>
      <c r="G118" s="18">
        <f>SUM(G45)</f>
        <v>18238000</v>
      </c>
      <c r="H118" s="18">
        <f>SUM(H45)</f>
        <v>18900000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130625000</v>
      </c>
      <c r="G5" s="3">
        <v>140638000</v>
      </c>
      <c r="H5" s="3">
        <v>145690000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57319000</v>
      </c>
      <c r="G7" s="4">
        <f>SUM(G8:G19)</f>
        <v>50825000</v>
      </c>
      <c r="H7" s="4">
        <f>SUM(H8:H19)</f>
        <v>53518000</v>
      </c>
    </row>
    <row r="8" spans="5:8" ht="13" x14ac:dyDescent="0.3">
      <c r="E8" s="26" t="s">
        <v>11</v>
      </c>
      <c r="F8" s="11">
        <v>29630000</v>
      </c>
      <c r="G8" s="11">
        <v>30825000</v>
      </c>
      <c r="H8" s="11">
        <v>32070000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>
        <v>1000000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27689000</v>
      </c>
      <c r="G16" s="11">
        <v>20000000</v>
      </c>
      <c r="H16" s="11">
        <v>20448000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3800000</v>
      </c>
      <c r="G20" s="3">
        <f>SUM(G21:G29)</f>
        <v>2850000</v>
      </c>
      <c r="H20" s="3">
        <f>SUM(H21:H29)</f>
        <v>2988000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191744000</v>
      </c>
      <c r="G30" s="18">
        <f>+G5+G6+G7+G20</f>
        <v>194313000</v>
      </c>
      <c r="H30" s="18">
        <f>+H5+H6+H7+H20</f>
        <v>202196000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154678000</v>
      </c>
      <c r="G32" s="3">
        <f>SUM(G33:G38)</f>
        <v>162189000</v>
      </c>
      <c r="H32" s="3">
        <f>SUM(H33:H38)</f>
        <v>211218000</v>
      </c>
    </row>
    <row r="33" spans="5:8" ht="13" x14ac:dyDescent="0.3">
      <c r="E33" s="26" t="s">
        <v>18</v>
      </c>
      <c r="F33" s="11">
        <v>128399000</v>
      </c>
      <c r="G33" s="11">
        <v>130000000</v>
      </c>
      <c r="H33" s="11">
        <v>193049000</v>
      </c>
    </row>
    <row r="34" spans="5:8" ht="13" x14ac:dyDescent="0.3">
      <c r="E34" s="26" t="s">
        <v>36</v>
      </c>
      <c r="F34" s="11">
        <v>26279000</v>
      </c>
      <c r="G34" s="11">
        <v>32189000</v>
      </c>
      <c r="H34" s="11">
        <v>18169000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154678000</v>
      </c>
      <c r="G41" s="30">
        <f>+G32+G39</f>
        <v>162189000</v>
      </c>
      <c r="H41" s="30">
        <f>+H32+H39</f>
        <v>211218000</v>
      </c>
    </row>
    <row r="42" spans="5:8" ht="14" x14ac:dyDescent="0.3">
      <c r="E42" s="29" t="s">
        <v>41</v>
      </c>
      <c r="F42" s="30">
        <f>+F30+F41</f>
        <v>346422000</v>
      </c>
      <c r="G42" s="30">
        <f>+G30+G41</f>
        <v>356502000</v>
      </c>
      <c r="H42" s="30">
        <f>+H30+H41</f>
        <v>413414000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843000</v>
      </c>
      <c r="G45" s="4">
        <f>SUM(G47+G53+G59+G65+G71+G77+G83+G89+G95+G101+G107+G113)</f>
        <v>885000</v>
      </c>
      <c r="H45" s="4">
        <f>SUM(H47+H53+H59+H65+H71+H77+H83+H89+H95+H101+H107+H113)</f>
        <v>929000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843000</v>
      </c>
      <c r="G53" s="3">
        <f>SUM(G54:G57)</f>
        <v>885000</v>
      </c>
      <c r="H53" s="3">
        <f>SUM(H54:H57)</f>
        <v>929000</v>
      </c>
    </row>
    <row r="54" spans="5:8" x14ac:dyDescent="0.25">
      <c r="E54" s="32" t="s">
        <v>72</v>
      </c>
      <c r="F54" s="7">
        <v>843000</v>
      </c>
      <c r="G54" s="8">
        <v>885000</v>
      </c>
      <c r="H54" s="9">
        <v>929000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843000</v>
      </c>
      <c r="G118" s="18">
        <f>SUM(G45)</f>
        <v>885000</v>
      </c>
      <c r="H118" s="18">
        <f>SUM(H45)</f>
        <v>929000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6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801631000</v>
      </c>
      <c r="G5" s="3">
        <v>858923000</v>
      </c>
      <c r="H5" s="3">
        <v>877045000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234059000</v>
      </c>
      <c r="G7" s="4">
        <f>SUM(G8:G19)</f>
        <v>254501000</v>
      </c>
      <c r="H7" s="4">
        <f>SUM(H8:H19)</f>
        <v>276360000</v>
      </c>
    </row>
    <row r="8" spans="5:8" ht="13" x14ac:dyDescent="0.3">
      <c r="E8" s="26" t="s">
        <v>11</v>
      </c>
      <c r="F8" s="11">
        <v>195742000</v>
      </c>
      <c r="G8" s="11">
        <v>204991000</v>
      </c>
      <c r="H8" s="11">
        <v>214632000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10000000</v>
      </c>
      <c r="H11" s="11">
        <v>5000000</v>
      </c>
    </row>
    <row r="12" spans="5:8" ht="13" x14ac:dyDescent="0.3">
      <c r="E12" s="26" t="s">
        <v>15</v>
      </c>
      <c r="F12" s="19"/>
      <c r="G12" s="19">
        <v>2000000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38317000</v>
      </c>
      <c r="G16" s="11">
        <v>37510000</v>
      </c>
      <c r="H16" s="11">
        <v>51728000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8399000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5299000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1044089000</v>
      </c>
      <c r="G30" s="18">
        <f>+G5+G6+G7+G20</f>
        <v>1116524000</v>
      </c>
      <c r="H30" s="18">
        <f>+H5+H6+H7+H20</f>
        <v>1156643000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181866000</v>
      </c>
      <c r="G32" s="3">
        <f>SUM(G33:G38)</f>
        <v>208645000</v>
      </c>
      <c r="H32" s="3">
        <f>SUM(H33:H38)</f>
        <v>262672000</v>
      </c>
    </row>
    <row r="33" spans="5:8" ht="13" x14ac:dyDescent="0.3">
      <c r="E33" s="26" t="s">
        <v>18</v>
      </c>
      <c r="F33" s="11">
        <v>154000000</v>
      </c>
      <c r="G33" s="11">
        <v>195000000</v>
      </c>
      <c r="H33" s="11">
        <v>260000000</v>
      </c>
    </row>
    <row r="34" spans="5:8" ht="13" x14ac:dyDescent="0.3">
      <c r="E34" s="26" t="s">
        <v>36</v>
      </c>
      <c r="F34" s="11">
        <v>6566000</v>
      </c>
      <c r="G34" s="11">
        <v>12645000</v>
      </c>
      <c r="H34" s="11">
        <v>1672000</v>
      </c>
    </row>
    <row r="35" spans="5:8" ht="13" x14ac:dyDescent="0.3">
      <c r="E35" s="26" t="s">
        <v>37</v>
      </c>
      <c r="F35" s="11">
        <v>1300000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20000000</v>
      </c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181866000</v>
      </c>
      <c r="G41" s="30">
        <f>+G32+G39</f>
        <v>208645000</v>
      </c>
      <c r="H41" s="30">
        <f>+H32+H39</f>
        <v>262672000</v>
      </c>
    </row>
    <row r="42" spans="5:8" ht="14" x14ac:dyDescent="0.3">
      <c r="E42" s="29" t="s">
        <v>41</v>
      </c>
      <c r="F42" s="30">
        <f>+F30+F41</f>
        <v>1225955000</v>
      </c>
      <c r="G42" s="30">
        <f>+G30+G41</f>
        <v>1325169000</v>
      </c>
      <c r="H42" s="30">
        <f>+H30+H41</f>
        <v>1419315000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35449000</v>
      </c>
      <c r="G45" s="4">
        <f>SUM(G47+G53+G59+G65+G71+G77+G83+G89+G95+G101+G107+G113)</f>
        <v>37222000</v>
      </c>
      <c r="H45" s="4">
        <f>SUM(H47+H53+H59+H65+H71+H77+H83+H89+H95+H101+H107+H113)</f>
        <v>39083000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35449000</v>
      </c>
      <c r="G53" s="3">
        <f>SUM(G54:G57)</f>
        <v>37222000</v>
      </c>
      <c r="H53" s="3">
        <f>SUM(H54:H57)</f>
        <v>39083000</v>
      </c>
    </row>
    <row r="54" spans="5:8" x14ac:dyDescent="0.25">
      <c r="E54" s="32" t="s">
        <v>72</v>
      </c>
      <c r="F54" s="7">
        <v>35449000</v>
      </c>
      <c r="G54" s="8">
        <v>37222000</v>
      </c>
      <c r="H54" s="9">
        <v>39083000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35449000</v>
      </c>
      <c r="G118" s="18">
        <f>SUM(G45)</f>
        <v>37222000</v>
      </c>
      <c r="H118" s="18">
        <f>SUM(H45)</f>
        <v>39083000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6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99870000</v>
      </c>
      <c r="G5" s="3">
        <v>106739000</v>
      </c>
      <c r="H5" s="3">
        <v>109339000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60180000</v>
      </c>
      <c r="G7" s="4">
        <f>SUM(G8:G19)</f>
        <v>54966000</v>
      </c>
      <c r="H7" s="4">
        <f>SUM(H8:H19)</f>
        <v>49826000</v>
      </c>
    </row>
    <row r="8" spans="5:8" ht="13" x14ac:dyDescent="0.3">
      <c r="E8" s="26" t="s">
        <v>11</v>
      </c>
      <c r="F8" s="11">
        <v>24403000</v>
      </c>
      <c r="G8" s="11">
        <v>25344000</v>
      </c>
      <c r="H8" s="11">
        <v>26325000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5000000</v>
      </c>
      <c r="G11" s="11">
        <v>10000000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30777000</v>
      </c>
      <c r="G16" s="11">
        <v>19622000</v>
      </c>
      <c r="H16" s="11">
        <v>20501000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4318000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1218000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164368000</v>
      </c>
      <c r="G30" s="18">
        <f>+G5+G6+G7+G20</f>
        <v>164805000</v>
      </c>
      <c r="H30" s="18">
        <f>+H5+H6+H7+H20</f>
        <v>162265000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432000</v>
      </c>
      <c r="G32" s="3">
        <f>SUM(G33:G38)</f>
        <v>4617000</v>
      </c>
      <c r="H32" s="3">
        <f>SUM(H33:H38)</f>
        <v>1984000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432000</v>
      </c>
      <c r="G34" s="11">
        <v>4617000</v>
      </c>
      <c r="H34" s="11">
        <v>1984000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432000</v>
      </c>
      <c r="G41" s="30">
        <f>+G32+G39</f>
        <v>4617000</v>
      </c>
      <c r="H41" s="30">
        <f>+H32+H39</f>
        <v>1984000</v>
      </c>
    </row>
    <row r="42" spans="5:8" ht="14" x14ac:dyDescent="0.3">
      <c r="E42" s="29" t="s">
        <v>41</v>
      </c>
      <c r="F42" s="30">
        <f>+F30+F41</f>
        <v>164800000</v>
      </c>
      <c r="G42" s="30">
        <f>+G30+G41</f>
        <v>169422000</v>
      </c>
      <c r="H42" s="30">
        <f>+H30+H41</f>
        <v>164249000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3753000</v>
      </c>
      <c r="G45" s="4">
        <f>SUM(G47+G53+G59+G65+G71+G77+G83+G89+G95+G101+G107+G113)</f>
        <v>2627000</v>
      </c>
      <c r="H45" s="4">
        <f>SUM(H47+H53+H59+H65+H71+H77+H83+H89+H95+H101+H107+H113)</f>
        <v>2758000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1251000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>
        <v>1251000</v>
      </c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2502000</v>
      </c>
      <c r="G53" s="3">
        <f>SUM(G54:G57)</f>
        <v>2627000</v>
      </c>
      <c r="H53" s="3">
        <f>SUM(H54:H57)</f>
        <v>2758000</v>
      </c>
    </row>
    <row r="54" spans="5:8" x14ac:dyDescent="0.25">
      <c r="E54" s="32" t="s">
        <v>72</v>
      </c>
      <c r="F54" s="7">
        <v>2502000</v>
      </c>
      <c r="G54" s="8">
        <v>2627000</v>
      </c>
      <c r="H54" s="9">
        <v>2758000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3753000</v>
      </c>
      <c r="G118" s="18">
        <f>SUM(G45)</f>
        <v>2627000</v>
      </c>
      <c r="H118" s="18">
        <f>SUM(H45)</f>
        <v>2758000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110130000</v>
      </c>
      <c r="G5" s="3">
        <v>118038000</v>
      </c>
      <c r="H5" s="3">
        <v>121499000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43527000</v>
      </c>
      <c r="G7" s="4">
        <f>SUM(G8:G19)</f>
        <v>34874000</v>
      </c>
      <c r="H7" s="4">
        <f>SUM(H8:H19)</f>
        <v>41277000</v>
      </c>
    </row>
    <row r="8" spans="5:8" ht="13" x14ac:dyDescent="0.3">
      <c r="E8" s="26" t="s">
        <v>11</v>
      </c>
      <c r="F8" s="11">
        <v>23100000</v>
      </c>
      <c r="G8" s="11">
        <v>23978000</v>
      </c>
      <c r="H8" s="11">
        <v>24893000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20427000</v>
      </c>
      <c r="G16" s="11">
        <v>10896000</v>
      </c>
      <c r="H16" s="11">
        <v>11384000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4289000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1189000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157946000</v>
      </c>
      <c r="G30" s="18">
        <f>+G5+G6+G7+G20</f>
        <v>156012000</v>
      </c>
      <c r="H30" s="18">
        <f>+H5+H6+H7+H20</f>
        <v>165876000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6713000</v>
      </c>
      <c r="G32" s="3">
        <f>SUM(G33:G38)</f>
        <v>20107000</v>
      </c>
      <c r="H32" s="3">
        <f>SUM(H33:H38)</f>
        <v>97000</v>
      </c>
    </row>
    <row r="33" spans="5:8" ht="13" x14ac:dyDescent="0.3">
      <c r="E33" s="26" t="s">
        <v>18</v>
      </c>
      <c r="F33" s="11">
        <v>5000000</v>
      </c>
      <c r="G33" s="11">
        <v>5000000</v>
      </c>
      <c r="H33" s="11"/>
    </row>
    <row r="34" spans="5:8" ht="13" x14ac:dyDescent="0.3">
      <c r="E34" s="26" t="s">
        <v>36</v>
      </c>
      <c r="F34" s="11">
        <v>1713000</v>
      </c>
      <c r="G34" s="11">
        <v>15107000</v>
      </c>
      <c r="H34" s="11">
        <v>97000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6713000</v>
      </c>
      <c r="G41" s="30">
        <f>+G32+G39</f>
        <v>20107000</v>
      </c>
      <c r="H41" s="30">
        <f>+H32+H39</f>
        <v>97000</v>
      </c>
    </row>
    <row r="42" spans="5:8" ht="14" x14ac:dyDescent="0.3">
      <c r="E42" s="29" t="s">
        <v>41</v>
      </c>
      <c r="F42" s="30">
        <f>+F30+F41</f>
        <v>164659000</v>
      </c>
      <c r="G42" s="30">
        <f>+G30+G41</f>
        <v>176119000</v>
      </c>
      <c r="H42" s="30">
        <f>+H30+H41</f>
        <v>165973000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3934000</v>
      </c>
      <c r="G45" s="4">
        <f>SUM(G47+G53+G59+G65+G71+G77+G83+G89+G95+G101+G107+G113)</f>
        <v>4131000</v>
      </c>
      <c r="H45" s="4">
        <f>SUM(H47+H53+H59+H65+H71+H77+H83+H89+H95+H101+H107+H113)</f>
        <v>4338000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3934000</v>
      </c>
      <c r="G53" s="3">
        <f>SUM(G54:G57)</f>
        <v>4131000</v>
      </c>
      <c r="H53" s="3">
        <f>SUM(H54:H57)</f>
        <v>4338000</v>
      </c>
    </row>
    <row r="54" spans="5:8" x14ac:dyDescent="0.25">
      <c r="E54" s="32" t="s">
        <v>72</v>
      </c>
      <c r="F54" s="7">
        <v>3934000</v>
      </c>
      <c r="G54" s="8">
        <v>4131000</v>
      </c>
      <c r="H54" s="9">
        <v>4338000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3934000</v>
      </c>
      <c r="G118" s="18">
        <f>SUM(G45)</f>
        <v>4131000</v>
      </c>
      <c r="H118" s="18">
        <f>SUM(H45)</f>
        <v>4338000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37" workbookViewId="0">
      <selection activeCell="J52" sqref="J5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50851000</v>
      </c>
      <c r="G5" s="3">
        <v>53276000</v>
      </c>
      <c r="H5" s="3">
        <v>53295000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26277000</v>
      </c>
      <c r="G7" s="4">
        <f>SUM(G8:G19)</f>
        <v>2411000</v>
      </c>
      <c r="H7" s="4">
        <f>SUM(H8:H19)</f>
        <v>2519000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23969000</v>
      </c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2308000</v>
      </c>
      <c r="G13" s="19">
        <v>2411000</v>
      </c>
      <c r="H13" s="19">
        <v>2519000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2641000</v>
      </c>
      <c r="G20" s="3">
        <f>SUM(G21:G29)</f>
        <v>1720000</v>
      </c>
      <c r="H20" s="3">
        <f>SUM(H21:H29)</f>
        <v>1820000</v>
      </c>
    </row>
    <row r="21" spans="5:8" ht="13" x14ac:dyDescent="0.3">
      <c r="E21" s="26" t="s">
        <v>24</v>
      </c>
      <c r="F21" s="19">
        <v>1720000</v>
      </c>
      <c r="G21" s="19">
        <v>1720000</v>
      </c>
      <c r="H21" s="19">
        <v>1820000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921000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79769000</v>
      </c>
      <c r="G30" s="18">
        <f>+G5+G6+G7+G20</f>
        <v>57407000</v>
      </c>
      <c r="H30" s="18">
        <f>+H5+H6+H7+H20</f>
        <v>57634000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79769000</v>
      </c>
      <c r="G42" s="30">
        <f>+G30+G41</f>
        <v>57407000</v>
      </c>
      <c r="H42" s="30">
        <f>+H30+H41</f>
        <v>57634000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4392000</v>
      </c>
      <c r="G45" s="4">
        <f>SUM(G47+G53+G59+G65+G71+G77+G83+G89+G95+G101+G107+G113)</f>
        <v>4392000</v>
      </c>
      <c r="H45" s="4">
        <f>SUM(H47+H53+H59+H65+H71+H77+H83+H89+H95+H101+H107+H113)</f>
        <v>4392000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4392000</v>
      </c>
      <c r="G47" s="3">
        <f>SUM(G48:G51)</f>
        <v>4392000</v>
      </c>
      <c r="H47" s="3">
        <f>SUM(H48:H51)</f>
        <v>4392000</v>
      </c>
    </row>
    <row r="48" spans="5:8" x14ac:dyDescent="0.25">
      <c r="E48" s="32" t="s">
        <v>70</v>
      </c>
      <c r="F48" s="7">
        <v>4392000</v>
      </c>
      <c r="G48" s="8">
        <v>4392000</v>
      </c>
      <c r="H48" s="9">
        <v>4392000</v>
      </c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32" t="s">
        <v>72</v>
      </c>
      <c r="F54" s="7"/>
      <c r="G54" s="8"/>
      <c r="H54" s="9"/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4392000</v>
      </c>
      <c r="G118" s="18">
        <f>SUM(G45)</f>
        <v>4392000</v>
      </c>
      <c r="H118" s="18">
        <f>SUM(H45)</f>
        <v>4392000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6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279982000</v>
      </c>
      <c r="G5" s="3">
        <v>302252000</v>
      </c>
      <c r="H5" s="3">
        <v>317548000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70481000</v>
      </c>
      <c r="G7" s="4">
        <f>SUM(G8:G19)</f>
        <v>68065000</v>
      </c>
      <c r="H7" s="4">
        <f>SUM(H8:H19)</f>
        <v>73341000</v>
      </c>
    </row>
    <row r="8" spans="5:8" ht="13" x14ac:dyDescent="0.3">
      <c r="E8" s="26" t="s">
        <v>11</v>
      </c>
      <c r="F8" s="11">
        <v>47531000</v>
      </c>
      <c r="G8" s="11">
        <v>49594000</v>
      </c>
      <c r="H8" s="11">
        <v>51744000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2050000</v>
      </c>
      <c r="G11" s="11">
        <v>5500000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20900000</v>
      </c>
      <c r="G16" s="11">
        <v>12971000</v>
      </c>
      <c r="H16" s="11">
        <v>14597000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3563000</v>
      </c>
      <c r="G20" s="3">
        <f>SUM(G21:G29)</f>
        <v>2300000</v>
      </c>
      <c r="H20" s="3">
        <f>SUM(H21:H29)</f>
        <v>2400000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2400000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1263000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354026000</v>
      </c>
      <c r="G30" s="18">
        <f>+G5+G6+G7+G20</f>
        <v>372617000</v>
      </c>
      <c r="H30" s="18">
        <f>+H5+H6+H7+H20</f>
        <v>393289000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49420000</v>
      </c>
      <c r="G32" s="3">
        <f>SUM(G33:G38)</f>
        <v>35576000</v>
      </c>
      <c r="H32" s="3">
        <f>SUM(H33:H38)</f>
        <v>36584000</v>
      </c>
    </row>
    <row r="33" spans="5:8" ht="13" x14ac:dyDescent="0.3">
      <c r="E33" s="26" t="s">
        <v>18</v>
      </c>
      <c r="F33" s="11">
        <v>30000000</v>
      </c>
      <c r="G33" s="11">
        <v>24000000</v>
      </c>
      <c r="H33" s="11">
        <v>20000000</v>
      </c>
    </row>
    <row r="34" spans="5:8" ht="13" x14ac:dyDescent="0.3">
      <c r="E34" s="26" t="s">
        <v>36</v>
      </c>
      <c r="F34" s="11">
        <v>19420000</v>
      </c>
      <c r="G34" s="11">
        <v>11576000</v>
      </c>
      <c r="H34" s="11">
        <v>16584000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49420000</v>
      </c>
      <c r="G41" s="30">
        <f>+G32+G39</f>
        <v>35576000</v>
      </c>
      <c r="H41" s="30">
        <f>+H32+H39</f>
        <v>36584000</v>
      </c>
    </row>
    <row r="42" spans="5:8" ht="14" x14ac:dyDescent="0.3">
      <c r="E42" s="29" t="s">
        <v>41</v>
      </c>
      <c r="F42" s="30">
        <f>+F30+F41</f>
        <v>403446000</v>
      </c>
      <c r="G42" s="30">
        <f>+G30+G41</f>
        <v>408193000</v>
      </c>
      <c r="H42" s="30">
        <f>+H30+H41</f>
        <v>429873000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15735000</v>
      </c>
      <c r="G45" s="4">
        <f>SUM(G47+G53+G59+G65+G71+G77+G83+G89+G95+G101+G107+G113)</f>
        <v>16522000</v>
      </c>
      <c r="H45" s="4">
        <f>SUM(H47+H53+H59+H65+H71+H77+H83+H89+H95+H101+H107+H113)</f>
        <v>17348000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15735000</v>
      </c>
      <c r="G53" s="3">
        <f>SUM(G54:G57)</f>
        <v>16522000</v>
      </c>
      <c r="H53" s="3">
        <f>SUM(H54:H57)</f>
        <v>17348000</v>
      </c>
    </row>
    <row r="54" spans="5:8" x14ac:dyDescent="0.25">
      <c r="E54" s="32" t="s">
        <v>72</v>
      </c>
      <c r="F54" s="7">
        <v>15735000</v>
      </c>
      <c r="G54" s="8">
        <v>16522000</v>
      </c>
      <c r="H54" s="9">
        <v>17348000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15735000</v>
      </c>
      <c r="G118" s="18">
        <f>SUM(G45)</f>
        <v>16522000</v>
      </c>
      <c r="H118" s="18">
        <f>SUM(H45)</f>
        <v>17348000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37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261348000</v>
      </c>
      <c r="G5" s="3">
        <v>281182000</v>
      </c>
      <c r="H5" s="3">
        <v>291091000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143720000</v>
      </c>
      <c r="G7" s="4">
        <f>SUM(G8:G19)</f>
        <v>176867000</v>
      </c>
      <c r="H7" s="4">
        <f>SUM(H8:H19)</f>
        <v>184662000</v>
      </c>
    </row>
    <row r="8" spans="5:8" ht="13" x14ac:dyDescent="0.3">
      <c r="E8" s="26" t="s">
        <v>11</v>
      </c>
      <c r="F8" s="11">
        <v>49699000</v>
      </c>
      <c r="G8" s="11">
        <v>51867000</v>
      </c>
      <c r="H8" s="11">
        <v>54126000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30000000</v>
      </c>
      <c r="G11" s="11">
        <v>15000000</v>
      </c>
      <c r="H11" s="11">
        <v>20000000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50000000</v>
      </c>
      <c r="G15" s="11">
        <v>100000000</v>
      </c>
      <c r="H15" s="11">
        <v>100088000</v>
      </c>
    </row>
    <row r="16" spans="5:8" ht="13" x14ac:dyDescent="0.3">
      <c r="E16" s="26" t="s">
        <v>19</v>
      </c>
      <c r="F16" s="11">
        <v>14021000</v>
      </c>
      <c r="G16" s="11">
        <v>10000000</v>
      </c>
      <c r="H16" s="11">
        <v>10448000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5254000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2154000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410322000</v>
      </c>
      <c r="G30" s="18">
        <f>+G5+G6+G7+G20</f>
        <v>461149000</v>
      </c>
      <c r="H30" s="18">
        <f>+H5+H6+H7+H20</f>
        <v>478991000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38000</v>
      </c>
      <c r="G32" s="3">
        <f>SUM(G33:G38)</f>
        <v>50057000</v>
      </c>
      <c r="H32" s="3">
        <f>SUM(H33:H38)</f>
        <v>50055000</v>
      </c>
    </row>
    <row r="33" spans="5:8" ht="13" x14ac:dyDescent="0.3">
      <c r="E33" s="26" t="s">
        <v>18</v>
      </c>
      <c r="F33" s="11"/>
      <c r="G33" s="11">
        <v>50000000</v>
      </c>
      <c r="H33" s="11">
        <v>50000000</v>
      </c>
    </row>
    <row r="34" spans="5:8" ht="13" x14ac:dyDescent="0.3">
      <c r="E34" s="26" t="s">
        <v>36</v>
      </c>
      <c r="F34" s="11">
        <v>38000</v>
      </c>
      <c r="G34" s="11">
        <v>57000</v>
      </c>
      <c r="H34" s="11">
        <v>55000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38000</v>
      </c>
      <c r="G41" s="30">
        <f>+G32+G39</f>
        <v>50057000</v>
      </c>
      <c r="H41" s="30">
        <f>+H32+H39</f>
        <v>50055000</v>
      </c>
    </row>
    <row r="42" spans="5:8" ht="14" x14ac:dyDescent="0.3">
      <c r="E42" s="29" t="s">
        <v>41</v>
      </c>
      <c r="F42" s="30">
        <f>+F30+F41</f>
        <v>410360000</v>
      </c>
      <c r="G42" s="30">
        <f>+G30+G41</f>
        <v>511206000</v>
      </c>
      <c r="H42" s="30">
        <f>+H30+H41</f>
        <v>529046000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8592000</v>
      </c>
      <c r="G45" s="4">
        <f>SUM(G47+G53+G59+G65+G71+G77+G83+G89+G95+G101+G107+G113)</f>
        <v>9022000</v>
      </c>
      <c r="H45" s="4">
        <f>SUM(H47+H53+H59+H65+H71+H77+H83+H89+H95+H101+H107+H113)</f>
        <v>9473000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8592000</v>
      </c>
      <c r="G53" s="3">
        <f>SUM(G54:G57)</f>
        <v>9022000</v>
      </c>
      <c r="H53" s="3">
        <f>SUM(H54:H57)</f>
        <v>9473000</v>
      </c>
    </row>
    <row r="54" spans="5:8" x14ac:dyDescent="0.25">
      <c r="E54" s="32" t="s">
        <v>72</v>
      </c>
      <c r="F54" s="7">
        <v>8592000</v>
      </c>
      <c r="G54" s="8">
        <v>9022000</v>
      </c>
      <c r="H54" s="9">
        <v>9473000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8592000</v>
      </c>
      <c r="G118" s="18">
        <f>SUM(G45)</f>
        <v>9022000</v>
      </c>
      <c r="H118" s="18">
        <f>SUM(H45)</f>
        <v>9473000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9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276178000</v>
      </c>
      <c r="G5" s="3">
        <v>306175000</v>
      </c>
      <c r="H5" s="3">
        <v>336224000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103337000</v>
      </c>
      <c r="G7" s="4">
        <f>SUM(G8:G19)</f>
        <v>92585000</v>
      </c>
      <c r="H7" s="4">
        <f>SUM(H8:H19)</f>
        <v>89739000</v>
      </c>
    </row>
    <row r="8" spans="5:8" ht="13" x14ac:dyDescent="0.3">
      <c r="E8" s="26" t="s">
        <v>11</v>
      </c>
      <c r="F8" s="11">
        <v>52940000</v>
      </c>
      <c r="G8" s="11">
        <v>55265000</v>
      </c>
      <c r="H8" s="11">
        <v>57688000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29780000</v>
      </c>
      <c r="G11" s="11">
        <v>10000000</v>
      </c>
      <c r="H11" s="11">
        <v>10000000</v>
      </c>
    </row>
    <row r="12" spans="5:8" ht="13" x14ac:dyDescent="0.3">
      <c r="E12" s="26" t="s">
        <v>15</v>
      </c>
      <c r="F12" s="19"/>
      <c r="G12" s="19">
        <v>1000000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20617000</v>
      </c>
      <c r="G16" s="11">
        <v>26320000</v>
      </c>
      <c r="H16" s="11">
        <v>17051000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3700000</v>
      </c>
      <c r="G20" s="3">
        <f>SUM(G21:G29)</f>
        <v>2750000</v>
      </c>
      <c r="H20" s="3">
        <f>SUM(H21:H29)</f>
        <v>2888000</v>
      </c>
    </row>
    <row r="21" spans="5:8" ht="13" x14ac:dyDescent="0.3">
      <c r="E21" s="26" t="s">
        <v>24</v>
      </c>
      <c r="F21" s="19">
        <v>2750000</v>
      </c>
      <c r="G21" s="19">
        <v>2750000</v>
      </c>
      <c r="H21" s="19">
        <v>2888000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383215000</v>
      </c>
      <c r="G30" s="18">
        <f>+G5+G6+G7+G20</f>
        <v>401510000</v>
      </c>
      <c r="H30" s="18">
        <f>+H5+H6+H7+H20</f>
        <v>428851000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10518000</v>
      </c>
      <c r="G32" s="3">
        <f>SUM(G33:G38)</f>
        <v>1500000</v>
      </c>
      <c r="H32" s="3">
        <f>SUM(H33:H38)</f>
        <v>100000</v>
      </c>
    </row>
    <row r="33" spans="5:8" ht="13" x14ac:dyDescent="0.3">
      <c r="E33" s="26" t="s">
        <v>18</v>
      </c>
      <c r="F33" s="11">
        <v>9000000</v>
      </c>
      <c r="G33" s="11"/>
      <c r="H33" s="11"/>
    </row>
    <row r="34" spans="5:8" ht="13" x14ac:dyDescent="0.3">
      <c r="E34" s="26" t="s">
        <v>36</v>
      </c>
      <c r="F34" s="11">
        <v>1418000</v>
      </c>
      <c r="G34" s="11"/>
      <c r="H34" s="11"/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10518000</v>
      </c>
      <c r="G41" s="30">
        <f>+G32+G39</f>
        <v>1500000</v>
      </c>
      <c r="H41" s="30">
        <f>+H32+H39</f>
        <v>100000</v>
      </c>
    </row>
    <row r="42" spans="5:8" ht="14" x14ac:dyDescent="0.3">
      <c r="E42" s="29" t="s">
        <v>41</v>
      </c>
      <c r="F42" s="30">
        <f>+F30+F41</f>
        <v>393733000</v>
      </c>
      <c r="G42" s="30">
        <f>+G30+G41</f>
        <v>403010000</v>
      </c>
      <c r="H42" s="30">
        <f>+H30+H41</f>
        <v>428951000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12776000</v>
      </c>
      <c r="G45" s="4">
        <f>SUM(G47+G53+G59+G65+G71+G77+G83+G89+G95+G101+G107+G113)</f>
        <v>13367000</v>
      </c>
      <c r="H45" s="4">
        <f>SUM(H47+H53+H59+H65+H71+H77+H83+H89+H95+H101+H107+H113)</f>
        <v>14035000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12776000</v>
      </c>
      <c r="G53" s="3">
        <f>SUM(G54:G57)</f>
        <v>13367000</v>
      </c>
      <c r="H53" s="3">
        <f>SUM(H54:H57)</f>
        <v>14035000</v>
      </c>
    </row>
    <row r="54" spans="5:8" x14ac:dyDescent="0.25">
      <c r="E54" s="32" t="s">
        <v>72</v>
      </c>
      <c r="F54" s="7">
        <v>12776000</v>
      </c>
      <c r="G54" s="8">
        <v>13367000</v>
      </c>
      <c r="H54" s="9">
        <v>14035000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12776000</v>
      </c>
      <c r="G118" s="18">
        <f>SUM(G45)</f>
        <v>13367000</v>
      </c>
      <c r="H118" s="18">
        <f>SUM(H45)</f>
        <v>14035000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9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128231000</v>
      </c>
      <c r="G5" s="3">
        <v>137811000</v>
      </c>
      <c r="H5" s="3">
        <v>142071000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48511000</v>
      </c>
      <c r="G7" s="4">
        <f>SUM(G8:G19)</f>
        <v>42513000</v>
      </c>
      <c r="H7" s="4">
        <f>SUM(H8:H19)</f>
        <v>47022000</v>
      </c>
    </row>
    <row r="8" spans="5:8" ht="13" x14ac:dyDescent="0.3">
      <c r="E8" s="26" t="s">
        <v>11</v>
      </c>
      <c r="F8" s="11">
        <v>26091000</v>
      </c>
      <c r="G8" s="11">
        <v>27113000</v>
      </c>
      <c r="H8" s="11">
        <v>28179000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420000</v>
      </c>
      <c r="G11" s="11">
        <v>5400000</v>
      </c>
      <c r="H11" s="11">
        <v>5393000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22000000</v>
      </c>
      <c r="G16" s="11">
        <v>10000000</v>
      </c>
      <c r="H16" s="11">
        <v>13450000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180792000</v>
      </c>
      <c r="G30" s="18">
        <f>+G5+G6+G7+G20</f>
        <v>183424000</v>
      </c>
      <c r="H30" s="18">
        <f>+H5+H6+H7+H20</f>
        <v>192193000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45038000</v>
      </c>
      <c r="G32" s="3">
        <f>SUM(G33:G38)</f>
        <v>35057000</v>
      </c>
      <c r="H32" s="3">
        <f>SUM(H33:H38)</f>
        <v>55000</v>
      </c>
    </row>
    <row r="33" spans="5:8" ht="13" x14ac:dyDescent="0.3">
      <c r="E33" s="26" t="s">
        <v>18</v>
      </c>
      <c r="F33" s="11">
        <v>45000000</v>
      </c>
      <c r="G33" s="11">
        <v>35000000</v>
      </c>
      <c r="H33" s="11"/>
    </row>
    <row r="34" spans="5:8" ht="13" x14ac:dyDescent="0.3">
      <c r="E34" s="26" t="s">
        <v>36</v>
      </c>
      <c r="F34" s="11">
        <v>38000</v>
      </c>
      <c r="G34" s="11">
        <v>57000</v>
      </c>
      <c r="H34" s="11">
        <v>55000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45038000</v>
      </c>
      <c r="G41" s="30">
        <f>+G32+G39</f>
        <v>35057000</v>
      </c>
      <c r="H41" s="30">
        <f>+H32+H39</f>
        <v>55000</v>
      </c>
    </row>
    <row r="42" spans="5:8" ht="14" x14ac:dyDescent="0.3">
      <c r="E42" s="29" t="s">
        <v>41</v>
      </c>
      <c r="F42" s="30">
        <f>+F30+F41</f>
        <v>225830000</v>
      </c>
      <c r="G42" s="30">
        <f>+G30+G41</f>
        <v>218481000</v>
      </c>
      <c r="H42" s="30">
        <f>+H30+H41</f>
        <v>192248000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2766000</v>
      </c>
      <c r="G45" s="4">
        <f>SUM(G47+G53+G59+G65+G71+G77+G83+G89+G95+G101+G107+G113)</f>
        <v>2905000</v>
      </c>
      <c r="H45" s="4">
        <f>SUM(H47+H53+H59+H65+H71+H77+H83+H89+H95+H101+H107+H113)</f>
        <v>3050000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2766000</v>
      </c>
      <c r="G53" s="3">
        <f>SUM(G54:G57)</f>
        <v>2905000</v>
      </c>
      <c r="H53" s="3">
        <f>SUM(H54:H57)</f>
        <v>3050000</v>
      </c>
    </row>
    <row r="54" spans="5:8" x14ac:dyDescent="0.25">
      <c r="E54" s="32" t="s">
        <v>72</v>
      </c>
      <c r="F54" s="7">
        <v>2766000</v>
      </c>
      <c r="G54" s="8">
        <v>2905000</v>
      </c>
      <c r="H54" s="9">
        <v>3050000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2766000</v>
      </c>
      <c r="G118" s="18">
        <f>SUM(G45)</f>
        <v>2905000</v>
      </c>
      <c r="H118" s="18">
        <f>SUM(H45)</f>
        <v>3050000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1037664000</v>
      </c>
      <c r="G5" s="3">
        <v>1133782000</v>
      </c>
      <c r="H5" s="3">
        <v>1248048000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1097141000</v>
      </c>
      <c r="G7" s="4">
        <f>SUM(G8:G19)</f>
        <v>1126694000</v>
      </c>
      <c r="H7" s="4">
        <f>SUM(H8:H19)</f>
        <v>1159593000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>
        <v>513434000</v>
      </c>
      <c r="G9" s="11">
        <v>536492000</v>
      </c>
      <c r="H9" s="11">
        <v>560527000</v>
      </c>
    </row>
    <row r="10" spans="5:8" ht="13" x14ac:dyDescent="0.3">
      <c r="E10" s="26" t="s">
        <v>13</v>
      </c>
      <c r="F10" s="19">
        <v>270028000</v>
      </c>
      <c r="G10" s="19">
        <v>270151000</v>
      </c>
      <c r="H10" s="19">
        <v>265348000</v>
      </c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>
        <v>21739000</v>
      </c>
      <c r="G12" s="19">
        <v>15000000</v>
      </c>
      <c r="H12" s="19">
        <v>15000000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>
        <v>291940000</v>
      </c>
      <c r="G19" s="11">
        <v>305051000</v>
      </c>
      <c r="H19" s="11">
        <v>318718000</v>
      </c>
    </row>
    <row r="20" spans="5:8" ht="14" x14ac:dyDescent="0.3">
      <c r="E20" s="23" t="s">
        <v>23</v>
      </c>
      <c r="F20" s="3">
        <f>SUM(F21:F29)</f>
        <v>21239000</v>
      </c>
      <c r="G20" s="3">
        <f>SUM(G21:G29)</f>
        <v>21320000</v>
      </c>
      <c r="H20" s="3">
        <f>SUM(H21:H29)</f>
        <v>26714000</v>
      </c>
    </row>
    <row r="21" spans="5:8" ht="13" x14ac:dyDescent="0.3">
      <c r="E21" s="26" t="s">
        <v>24</v>
      </c>
      <c r="F21" s="19">
        <v>2200000</v>
      </c>
      <c r="G21" s="19">
        <v>2200000</v>
      </c>
      <c r="H21" s="19">
        <v>2338000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1263000</v>
      </c>
      <c r="G23" s="11"/>
      <c r="H23" s="11"/>
    </row>
    <row r="24" spans="5:8" ht="13" x14ac:dyDescent="0.3">
      <c r="E24" s="26" t="s">
        <v>27</v>
      </c>
      <c r="F24" s="11">
        <v>3500000</v>
      </c>
      <c r="G24" s="11">
        <v>4000000</v>
      </c>
      <c r="H24" s="11">
        <v>4500000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>
        <v>4000000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>
        <v>14276000</v>
      </c>
      <c r="G28" s="19">
        <v>15120000</v>
      </c>
      <c r="H28" s="19">
        <v>15876000</v>
      </c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2156044000</v>
      </c>
      <c r="G30" s="18">
        <f>+G5+G6+G7+G20</f>
        <v>2281796000</v>
      </c>
      <c r="H30" s="18">
        <f>+H5+H6+H7+H20</f>
        <v>2434355000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14550000</v>
      </c>
      <c r="G32" s="3">
        <f>SUM(G33:G38)</f>
        <v>3219000</v>
      </c>
      <c r="H32" s="3">
        <f>SUM(H33:H38)</f>
        <v>1262000</v>
      </c>
    </row>
    <row r="33" spans="5:8" ht="13" x14ac:dyDescent="0.3">
      <c r="E33" s="26" t="s">
        <v>18</v>
      </c>
      <c r="F33" s="11">
        <v>13500000</v>
      </c>
      <c r="G33" s="11"/>
      <c r="H33" s="11"/>
    </row>
    <row r="34" spans="5:8" ht="13" x14ac:dyDescent="0.3">
      <c r="E34" s="26" t="s">
        <v>36</v>
      </c>
      <c r="F34" s="11">
        <v>550000</v>
      </c>
      <c r="G34" s="11">
        <v>2219000</v>
      </c>
      <c r="H34" s="11">
        <v>262000</v>
      </c>
    </row>
    <row r="35" spans="5:8" ht="13" x14ac:dyDescent="0.3">
      <c r="E35" s="26" t="s">
        <v>37</v>
      </c>
      <c r="F35" s="11">
        <v>500000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14550000</v>
      </c>
      <c r="G41" s="30">
        <f>+G32+G39</f>
        <v>3219000</v>
      </c>
      <c r="H41" s="30">
        <f>+H32+H39</f>
        <v>1262000</v>
      </c>
    </row>
    <row r="42" spans="5:8" ht="14" x14ac:dyDescent="0.3">
      <c r="E42" s="29" t="s">
        <v>41</v>
      </c>
      <c r="F42" s="30">
        <f>+F30+F41</f>
        <v>2170594000</v>
      </c>
      <c r="G42" s="30">
        <f>+G30+G41</f>
        <v>2285015000</v>
      </c>
      <c r="H42" s="30">
        <f>+H30+H41</f>
        <v>2435617000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198498000</v>
      </c>
      <c r="G45" s="4">
        <f>SUM(G47+G53+G59+G65+G71+G77+G83+G89+G95+G101+G107+G113)</f>
        <v>284338000</v>
      </c>
      <c r="H45" s="4">
        <f>SUM(H47+H53+H59+H65+H71+H77+H83+H89+H95+H101+H107+H113)</f>
        <v>299425000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196498000</v>
      </c>
      <c r="G53" s="3">
        <f>SUM(G54:G57)</f>
        <v>282338000</v>
      </c>
      <c r="H53" s="3">
        <f>SUM(H54:H57)</f>
        <v>297425000</v>
      </c>
    </row>
    <row r="54" spans="5:8" x14ac:dyDescent="0.25">
      <c r="E54" s="32" t="s">
        <v>72</v>
      </c>
      <c r="F54" s="7">
        <v>196498000</v>
      </c>
      <c r="G54" s="8">
        <v>282338000</v>
      </c>
      <c r="H54" s="9">
        <v>297425000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2000000</v>
      </c>
      <c r="G59" s="3">
        <f>SUM(G60:G63)</f>
        <v>2000000</v>
      </c>
      <c r="H59" s="3">
        <f>SUM(H60:H63)</f>
        <v>2000000</v>
      </c>
    </row>
    <row r="60" spans="5:8" ht="14.5" x14ac:dyDescent="0.25">
      <c r="E60" s="34" t="s">
        <v>74</v>
      </c>
      <c r="F60" s="7">
        <v>2000000</v>
      </c>
      <c r="G60" s="8">
        <v>2000000</v>
      </c>
      <c r="H60" s="9">
        <v>2000000</v>
      </c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198498000</v>
      </c>
      <c r="G118" s="18">
        <f>SUM(G45)</f>
        <v>284338000</v>
      </c>
      <c r="H118" s="18">
        <f>SUM(H45)</f>
        <v>299425000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K52" sqref="K5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149132000</v>
      </c>
      <c r="G5" s="3">
        <v>156117000</v>
      </c>
      <c r="H5" s="3">
        <v>159555000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2451000</v>
      </c>
      <c r="G7" s="4">
        <f>SUM(G8:G19)</f>
        <v>2561000</v>
      </c>
      <c r="H7" s="4">
        <f>SUM(H8:H19)</f>
        <v>2675000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2451000</v>
      </c>
      <c r="G13" s="19">
        <v>2561000</v>
      </c>
      <c r="H13" s="19">
        <v>2675000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2178000</v>
      </c>
      <c r="G20" s="3">
        <f>SUM(G21:G29)</f>
        <v>6000000</v>
      </c>
      <c r="H20" s="3">
        <f>SUM(H21:H29)</f>
        <v>1100000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1178000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153761000</v>
      </c>
      <c r="G30" s="18">
        <f>+G5+G6+G7+G20</f>
        <v>164678000</v>
      </c>
      <c r="H30" s="18">
        <f>+H5+H6+H7+H20</f>
        <v>163330000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153761000</v>
      </c>
      <c r="G42" s="30">
        <f>+G30+G41</f>
        <v>164678000</v>
      </c>
      <c r="H42" s="30">
        <f>+H30+H41</f>
        <v>163330000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32" t="s">
        <v>72</v>
      </c>
      <c r="F54" s="7"/>
      <c r="G54" s="8"/>
      <c r="H54" s="9"/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K52" sqref="K5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135615000</v>
      </c>
      <c r="G5" s="3">
        <v>142224000</v>
      </c>
      <c r="H5" s="3">
        <v>142833000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2583000</v>
      </c>
      <c r="G7" s="4">
        <f>SUM(G8:G19)</f>
        <v>2699000</v>
      </c>
      <c r="H7" s="4">
        <f>SUM(H8:H19)</f>
        <v>2820000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2583000</v>
      </c>
      <c r="G13" s="19">
        <v>2699000</v>
      </c>
      <c r="H13" s="19">
        <v>2820000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9884000</v>
      </c>
      <c r="G20" s="3">
        <f>SUM(G21:G29)</f>
        <v>2300000</v>
      </c>
      <c r="H20" s="3">
        <f>SUM(H21:H29)</f>
        <v>7400000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2400000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3584000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148082000</v>
      </c>
      <c r="G30" s="18">
        <f>+G5+G6+G7+G20</f>
        <v>147223000</v>
      </c>
      <c r="H30" s="18">
        <f>+H5+H6+H7+H20</f>
        <v>153053000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148082000</v>
      </c>
      <c r="G42" s="30">
        <f>+G30+G41</f>
        <v>147223000</v>
      </c>
      <c r="H42" s="30">
        <f>+H30+H41</f>
        <v>153053000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32" t="s">
        <v>72</v>
      </c>
      <c r="F54" s="7"/>
      <c r="G54" s="8"/>
      <c r="H54" s="9"/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K52" sqref="K5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173824000</v>
      </c>
      <c r="G5" s="3">
        <v>181780000</v>
      </c>
      <c r="H5" s="3">
        <v>191177000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2350000</v>
      </c>
      <c r="G7" s="4">
        <f>SUM(G8:G19)</f>
        <v>2455000</v>
      </c>
      <c r="H7" s="4">
        <f>SUM(H8:H19)</f>
        <v>2565000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2350000</v>
      </c>
      <c r="G13" s="19">
        <v>2455000</v>
      </c>
      <c r="H13" s="19">
        <v>2565000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2397000</v>
      </c>
      <c r="G20" s="3">
        <f>SUM(G21:G29)</f>
        <v>1300000</v>
      </c>
      <c r="H20" s="3">
        <f>SUM(H21:H29)</f>
        <v>1400000</v>
      </c>
    </row>
    <row r="21" spans="5:8" ht="13" x14ac:dyDescent="0.3">
      <c r="E21" s="26" t="s">
        <v>24</v>
      </c>
      <c r="F21" s="19">
        <v>1300000</v>
      </c>
      <c r="G21" s="19">
        <v>1300000</v>
      </c>
      <c r="H21" s="19">
        <v>1400000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1097000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178571000</v>
      </c>
      <c r="G30" s="18">
        <f>+G5+G6+G7+G20</f>
        <v>185535000</v>
      </c>
      <c r="H30" s="18">
        <f>+H5+H6+H7+H20</f>
        <v>195142000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178571000</v>
      </c>
      <c r="G42" s="30">
        <f>+G30+G41</f>
        <v>185535000</v>
      </c>
      <c r="H42" s="30">
        <f>+H30+H41</f>
        <v>195142000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32" t="s">
        <v>72</v>
      </c>
      <c r="F54" s="7"/>
      <c r="G54" s="8"/>
      <c r="H54" s="9"/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84906000</v>
      </c>
      <c r="G5" s="3">
        <v>90748000</v>
      </c>
      <c r="H5" s="3">
        <v>93708000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51543000</v>
      </c>
      <c r="G7" s="4">
        <f>SUM(G8:G19)</f>
        <v>48106000</v>
      </c>
      <c r="H7" s="4">
        <f>SUM(H8:H19)</f>
        <v>49428000</v>
      </c>
    </row>
    <row r="8" spans="5:8" ht="13" x14ac:dyDescent="0.3">
      <c r="E8" s="26" t="s">
        <v>11</v>
      </c>
      <c r="F8" s="11">
        <v>19688000</v>
      </c>
      <c r="G8" s="11">
        <v>20401000</v>
      </c>
      <c r="H8" s="11">
        <v>21143000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528000</v>
      </c>
      <c r="G11" s="11">
        <v>7418000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31327000</v>
      </c>
      <c r="G16" s="11">
        <v>20287000</v>
      </c>
      <c r="H16" s="11">
        <v>23285000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7950000</v>
      </c>
      <c r="G20" s="3">
        <f>SUM(G21:G29)</f>
        <v>8000000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144399000</v>
      </c>
      <c r="G30" s="18">
        <f>+G5+G6+G7+G20</f>
        <v>146854000</v>
      </c>
      <c r="H30" s="18">
        <f>+H5+H6+H7+H20</f>
        <v>146136000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79000</v>
      </c>
      <c r="G32" s="3">
        <f>SUM(G33:G38)</f>
        <v>98000</v>
      </c>
      <c r="H32" s="3">
        <f>SUM(H33:H38)</f>
        <v>97000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79000</v>
      </c>
      <c r="G34" s="11">
        <v>98000</v>
      </c>
      <c r="H34" s="11">
        <v>97000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79000</v>
      </c>
      <c r="G41" s="30">
        <f>+G32+G39</f>
        <v>98000</v>
      </c>
      <c r="H41" s="30">
        <f>+H32+H39</f>
        <v>97000</v>
      </c>
    </row>
    <row r="42" spans="5:8" ht="14" x14ac:dyDescent="0.3">
      <c r="E42" s="29" t="s">
        <v>41</v>
      </c>
      <c r="F42" s="30">
        <f>+F30+F41</f>
        <v>144478000</v>
      </c>
      <c r="G42" s="30">
        <f>+G30+G41</f>
        <v>146952000</v>
      </c>
      <c r="H42" s="30">
        <f>+H30+H41</f>
        <v>146233000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2935000</v>
      </c>
      <c r="G45" s="4">
        <f>SUM(G47+G53+G59+G65+G71+G77+G83+G89+G95+G101+G107+G113)</f>
        <v>3082000</v>
      </c>
      <c r="H45" s="4">
        <f>SUM(H47+H53+H59+H65+H71+H77+H83+H89+H95+H101+H107+H113)</f>
        <v>3236000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2935000</v>
      </c>
      <c r="G53" s="3">
        <f>SUM(G54:G57)</f>
        <v>3082000</v>
      </c>
      <c r="H53" s="3">
        <f>SUM(H54:H57)</f>
        <v>3236000</v>
      </c>
    </row>
    <row r="54" spans="5:8" x14ac:dyDescent="0.25">
      <c r="E54" s="32" t="s">
        <v>72</v>
      </c>
      <c r="F54" s="7">
        <v>2935000</v>
      </c>
      <c r="G54" s="8">
        <v>3082000</v>
      </c>
      <c r="H54" s="9">
        <v>3236000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2935000</v>
      </c>
      <c r="G118" s="18">
        <f>SUM(G45)</f>
        <v>3082000</v>
      </c>
      <c r="H118" s="18">
        <f>SUM(H45)</f>
        <v>3236000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3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110594000</v>
      </c>
      <c r="G5" s="3">
        <v>117509000</v>
      </c>
      <c r="H5" s="3">
        <v>120502000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55045000</v>
      </c>
      <c r="G7" s="4">
        <f>SUM(G8:G19)</f>
        <v>46800000</v>
      </c>
      <c r="H7" s="4">
        <f>SUM(H8:H19)</f>
        <v>46322000</v>
      </c>
    </row>
    <row r="8" spans="5:8" ht="13" x14ac:dyDescent="0.3">
      <c r="E8" s="26" t="s">
        <v>11</v>
      </c>
      <c r="F8" s="11">
        <v>23789000</v>
      </c>
      <c r="G8" s="11">
        <v>24700000</v>
      </c>
      <c r="H8" s="11">
        <v>25650000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14436000</v>
      </c>
      <c r="G11" s="11">
        <v>7100000</v>
      </c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16820000</v>
      </c>
      <c r="G16" s="11">
        <v>15000000</v>
      </c>
      <c r="H16" s="11">
        <v>15672000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3389000</v>
      </c>
      <c r="G20" s="3">
        <f>SUM(G21:G29)</f>
        <v>2300000</v>
      </c>
      <c r="H20" s="3">
        <f>SUM(H21:H29)</f>
        <v>2438000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2438000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1089000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169028000</v>
      </c>
      <c r="G30" s="18">
        <f>+G5+G6+G7+G20</f>
        <v>166609000</v>
      </c>
      <c r="H30" s="18">
        <f>+H5+H6+H7+H20</f>
        <v>169262000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39000</v>
      </c>
      <c r="G32" s="3">
        <f>SUM(G33:G38)</f>
        <v>183000</v>
      </c>
      <c r="H32" s="3">
        <f>SUM(H33:H38)</f>
        <v>2233000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39000</v>
      </c>
      <c r="G34" s="11">
        <v>183000</v>
      </c>
      <c r="H34" s="11">
        <v>2233000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39000</v>
      </c>
      <c r="G41" s="30">
        <f>+G32+G39</f>
        <v>183000</v>
      </c>
      <c r="H41" s="30">
        <f>+H32+H39</f>
        <v>2233000</v>
      </c>
    </row>
    <row r="42" spans="5:8" ht="14" x14ac:dyDescent="0.3">
      <c r="E42" s="29" t="s">
        <v>41</v>
      </c>
      <c r="F42" s="30">
        <f>+F30+F41</f>
        <v>169067000</v>
      </c>
      <c r="G42" s="30">
        <f>+G30+G41</f>
        <v>166792000</v>
      </c>
      <c r="H42" s="30">
        <f>+H30+H41</f>
        <v>171495000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7769000</v>
      </c>
      <c r="G45" s="4">
        <f>SUM(G47+G53+G59+G65+G71+G77+G83+G89+G95+G101+G107+G113)</f>
        <v>8158000</v>
      </c>
      <c r="H45" s="4">
        <f>SUM(H47+H53+H59+H65+H71+H77+H83+H89+H95+H101+H107+H113)</f>
        <v>8566000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7769000</v>
      </c>
      <c r="G47" s="3">
        <f>SUM(G48:G51)</f>
        <v>8158000</v>
      </c>
      <c r="H47" s="3">
        <f>SUM(H48:H51)</f>
        <v>8566000</v>
      </c>
    </row>
    <row r="48" spans="5:8" x14ac:dyDescent="0.25">
      <c r="E48" s="32" t="s">
        <v>70</v>
      </c>
      <c r="F48" s="7">
        <v>7769000</v>
      </c>
      <c r="G48" s="8">
        <v>8158000</v>
      </c>
      <c r="H48" s="9">
        <v>8566000</v>
      </c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32" t="s">
        <v>72</v>
      </c>
      <c r="F54" s="7"/>
      <c r="G54" s="8"/>
      <c r="H54" s="9"/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7769000</v>
      </c>
      <c r="G118" s="18">
        <f>SUM(G45)</f>
        <v>8158000</v>
      </c>
      <c r="H118" s="18">
        <f>SUM(H45)</f>
        <v>8566000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0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93733000</v>
      </c>
      <c r="G5" s="3">
        <v>100631000</v>
      </c>
      <c r="H5" s="3">
        <v>103432000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49603000</v>
      </c>
      <c r="G7" s="4">
        <f>SUM(G8:G19)</f>
        <v>46875000</v>
      </c>
      <c r="H7" s="4">
        <f>SUM(H8:H19)</f>
        <v>50263000</v>
      </c>
    </row>
    <row r="8" spans="5:8" ht="13" x14ac:dyDescent="0.3">
      <c r="E8" s="26" t="s">
        <v>11</v>
      </c>
      <c r="F8" s="11">
        <v>20707000</v>
      </c>
      <c r="G8" s="11">
        <v>21469000</v>
      </c>
      <c r="H8" s="11">
        <v>22263000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4476000</v>
      </c>
      <c r="H11" s="11">
        <v>3000000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8896000</v>
      </c>
      <c r="G15" s="11"/>
      <c r="H15" s="11"/>
    </row>
    <row r="16" spans="5:8" ht="13" x14ac:dyDescent="0.3">
      <c r="E16" s="26" t="s">
        <v>19</v>
      </c>
      <c r="F16" s="11">
        <v>20000000</v>
      </c>
      <c r="G16" s="11">
        <v>20930000</v>
      </c>
      <c r="H16" s="11">
        <v>25000000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3000000</v>
      </c>
      <c r="G20" s="3">
        <f>SUM(G21:G29)</f>
        <v>3000000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146336000</v>
      </c>
      <c r="G30" s="18">
        <f>+G5+G6+G7+G20</f>
        <v>150506000</v>
      </c>
      <c r="H30" s="18">
        <f>+H5+H6+H7+H20</f>
        <v>156833000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59000</v>
      </c>
      <c r="G32" s="3">
        <f>SUM(G33:G38)</f>
        <v>78000</v>
      </c>
      <c r="H32" s="3">
        <f>SUM(H33:H38)</f>
        <v>76000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59000</v>
      </c>
      <c r="G34" s="11">
        <v>78000</v>
      </c>
      <c r="H34" s="11">
        <v>76000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59000</v>
      </c>
      <c r="G41" s="30">
        <f>+G32+G39</f>
        <v>78000</v>
      </c>
      <c r="H41" s="30">
        <f>+H32+H39</f>
        <v>76000</v>
      </c>
    </row>
    <row r="42" spans="5:8" ht="14" x14ac:dyDescent="0.3">
      <c r="E42" s="29" t="s">
        <v>41</v>
      </c>
      <c r="F42" s="30">
        <f>+F30+F41</f>
        <v>146395000</v>
      </c>
      <c r="G42" s="30">
        <f>+G30+G41</f>
        <v>150584000</v>
      </c>
      <c r="H42" s="30">
        <f>+H30+H41</f>
        <v>156909000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629000</v>
      </c>
      <c r="G45" s="4">
        <f>SUM(G47+G53+G59+G65+G71+G77+G83+G89+G95+G101+G107+G113)</f>
        <v>661000</v>
      </c>
      <c r="H45" s="4">
        <f>SUM(H47+H53+H59+H65+H71+H77+H83+H89+H95+H101+H107+H113)</f>
        <v>694000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629000</v>
      </c>
      <c r="G53" s="3">
        <f>SUM(G54:G57)</f>
        <v>661000</v>
      </c>
      <c r="H53" s="3">
        <f>SUM(H54:H57)</f>
        <v>694000</v>
      </c>
    </row>
    <row r="54" spans="5:8" x14ac:dyDescent="0.25">
      <c r="E54" s="32" t="s">
        <v>72</v>
      </c>
      <c r="F54" s="7">
        <v>629000</v>
      </c>
      <c r="G54" s="8">
        <v>661000</v>
      </c>
      <c r="H54" s="9">
        <v>694000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629000</v>
      </c>
      <c r="G118" s="18">
        <f>SUM(G45)</f>
        <v>661000</v>
      </c>
      <c r="H118" s="18">
        <f>SUM(H45)</f>
        <v>694000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46" workbookViewId="0">
      <selection activeCell="H55" sqref="H5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5" t="s">
        <v>0</v>
      </c>
      <c r="F1" s="35"/>
      <c r="G1" s="35"/>
      <c r="H1" s="35"/>
    </row>
    <row r="2" spans="5:8" x14ac:dyDescent="0.25">
      <c r="E2" s="36" t="s">
        <v>1</v>
      </c>
      <c r="F2" s="36"/>
      <c r="G2" s="36"/>
      <c r="H2" s="36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158510000</v>
      </c>
      <c r="G5" s="3">
        <v>170293000</v>
      </c>
      <c r="H5" s="3">
        <v>174531000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45072000</v>
      </c>
      <c r="G7" s="4">
        <f>SUM(G8:G19)</f>
        <v>58576000</v>
      </c>
      <c r="H7" s="4">
        <f>SUM(H8:H19)</f>
        <v>116698000</v>
      </c>
    </row>
    <row r="8" spans="5:8" ht="13" x14ac:dyDescent="0.3">
      <c r="E8" s="26" t="s">
        <v>11</v>
      </c>
      <c r="F8" s="11">
        <v>27272000</v>
      </c>
      <c r="G8" s="11">
        <v>28352000</v>
      </c>
      <c r="H8" s="11">
        <v>29478000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10000000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>
        <v>57000000</v>
      </c>
    </row>
    <row r="16" spans="5:8" ht="13" x14ac:dyDescent="0.3">
      <c r="E16" s="26" t="s">
        <v>19</v>
      </c>
      <c r="F16" s="11">
        <v>17800000</v>
      </c>
      <c r="G16" s="11">
        <v>20224000</v>
      </c>
      <c r="H16" s="11">
        <v>23220000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3815000</v>
      </c>
      <c r="G20" s="3">
        <f>SUM(G21:G29)</f>
        <v>2650000</v>
      </c>
      <c r="H20" s="3">
        <f>SUM(H21:H29)</f>
        <v>2788000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1165000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207397000</v>
      </c>
      <c r="G30" s="18">
        <f>+G5+G6+G7+G20</f>
        <v>231519000</v>
      </c>
      <c r="H30" s="18">
        <f>+H5+H6+H7+H20</f>
        <v>294017000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35040000</v>
      </c>
      <c r="G32" s="3">
        <f>SUM(G33:G38)</f>
        <v>85049000</v>
      </c>
      <c r="H32" s="3">
        <f>SUM(H33:H38)</f>
        <v>50048000</v>
      </c>
    </row>
    <row r="33" spans="5:8" ht="13" x14ac:dyDescent="0.3">
      <c r="E33" s="26" t="s">
        <v>18</v>
      </c>
      <c r="F33" s="11">
        <v>35000000</v>
      </c>
      <c r="G33" s="11">
        <v>85000000</v>
      </c>
      <c r="H33" s="11">
        <v>50000000</v>
      </c>
    </row>
    <row r="34" spans="5:8" ht="13" x14ac:dyDescent="0.3">
      <c r="E34" s="26" t="s">
        <v>36</v>
      </c>
      <c r="F34" s="11">
        <v>40000</v>
      </c>
      <c r="G34" s="11">
        <v>49000</v>
      </c>
      <c r="H34" s="11">
        <v>48000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35040000</v>
      </c>
      <c r="G41" s="30">
        <f>+G32+G39</f>
        <v>85049000</v>
      </c>
      <c r="H41" s="30">
        <f>+H32+H39</f>
        <v>50048000</v>
      </c>
    </row>
    <row r="42" spans="5:8" ht="14" x14ac:dyDescent="0.3">
      <c r="E42" s="29" t="s">
        <v>41</v>
      </c>
      <c r="F42" s="30">
        <f>+F30+F41</f>
        <v>242437000</v>
      </c>
      <c r="G42" s="30">
        <f>+G30+G41</f>
        <v>316568000</v>
      </c>
      <c r="H42" s="30">
        <f>+H30+H41</f>
        <v>344065000</v>
      </c>
    </row>
    <row r="43" spans="5:8" x14ac:dyDescent="0.25">
      <c r="F43" s="21"/>
      <c r="G43" s="21"/>
      <c r="H43" s="21"/>
    </row>
    <row r="44" spans="5:8" ht="13" x14ac:dyDescent="0.25">
      <c r="E44" s="2" t="s">
        <v>65</v>
      </c>
      <c r="F44" s="3"/>
      <c r="G44" s="3"/>
      <c r="H44" s="3"/>
    </row>
    <row r="45" spans="5:8" ht="13" x14ac:dyDescent="0.25">
      <c r="E45" s="2" t="s">
        <v>66</v>
      </c>
      <c r="F45" s="4">
        <f>SUM(F47+F53+F59+F65+F71+F77+F83+F89+F95+F101+F107+F113)</f>
        <v>8149000</v>
      </c>
      <c r="G45" s="4">
        <f>SUM(G47+G53+G59+G65+G71+G77+G83+G89+G95+G101+G107+G113)</f>
        <v>8556000</v>
      </c>
      <c r="H45" s="4">
        <f>SUM(H47+H53+H59+H65+H71+H77+H83+H89+H95+H101+H107+H113)</f>
        <v>8984000</v>
      </c>
    </row>
    <row r="46" spans="5:8" ht="13" x14ac:dyDescent="0.25">
      <c r="E46" s="5" t="s">
        <v>67</v>
      </c>
      <c r="F46" s="3"/>
      <c r="G46" s="3"/>
      <c r="H46" s="3"/>
    </row>
    <row r="47" spans="5:8" ht="13" x14ac:dyDescent="0.25">
      <c r="E47" s="31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32" t="s">
        <v>70</v>
      </c>
      <c r="F48" s="7"/>
      <c r="G48" s="8"/>
      <c r="H48" s="9"/>
    </row>
    <row r="49" spans="5:8" x14ac:dyDescent="0.25">
      <c r="E49" s="32"/>
      <c r="F49" s="10"/>
      <c r="G49" s="11"/>
      <c r="H49" s="12"/>
    </row>
    <row r="50" spans="5:8" x14ac:dyDescent="0.25">
      <c r="E50" s="32"/>
      <c r="F50" s="10"/>
      <c r="G50" s="11"/>
      <c r="H50" s="12"/>
    </row>
    <row r="51" spans="5:8" x14ac:dyDescent="0.25">
      <c r="E51" s="32"/>
      <c r="F51" s="13"/>
      <c r="G51" s="14"/>
      <c r="H51" s="15"/>
    </row>
    <row r="52" spans="5:8" x14ac:dyDescent="0.25">
      <c r="E52" s="33"/>
      <c r="F52" s="16"/>
      <c r="G52" s="16"/>
      <c r="H52" s="16"/>
    </row>
    <row r="53" spans="5:8" ht="13" x14ac:dyDescent="0.25">
      <c r="E53" s="31" t="s">
        <v>71</v>
      </c>
      <c r="F53" s="3">
        <f>SUM(F54:F57)</f>
        <v>8149000</v>
      </c>
      <c r="G53" s="3">
        <f>SUM(G54:G57)</f>
        <v>8556000</v>
      </c>
      <c r="H53" s="3">
        <f>SUM(H54:H57)</f>
        <v>8984000</v>
      </c>
    </row>
    <row r="54" spans="5:8" x14ac:dyDescent="0.25">
      <c r="E54" s="32" t="s">
        <v>72</v>
      </c>
      <c r="F54" s="7">
        <v>8149000</v>
      </c>
      <c r="G54" s="8">
        <v>8556000</v>
      </c>
      <c r="H54" s="9">
        <v>8984000</v>
      </c>
    </row>
    <row r="55" spans="5:8" x14ac:dyDescent="0.25">
      <c r="E55" s="32"/>
      <c r="F55" s="10"/>
      <c r="G55" s="11"/>
      <c r="H55" s="12"/>
    </row>
    <row r="56" spans="5:8" x14ac:dyDescent="0.25">
      <c r="E56" s="32"/>
      <c r="F56" s="10"/>
      <c r="G56" s="11"/>
      <c r="H56" s="12"/>
    </row>
    <row r="57" spans="5:8" x14ac:dyDescent="0.25">
      <c r="E57" s="32"/>
      <c r="F57" s="13"/>
      <c r="G57" s="14"/>
      <c r="H57" s="15"/>
    </row>
    <row r="58" spans="5:8" x14ac:dyDescent="0.25">
      <c r="E58" s="33"/>
      <c r="F58" s="16"/>
      <c r="G58" s="16"/>
      <c r="H58" s="16"/>
    </row>
    <row r="59" spans="5:8" ht="13" x14ac:dyDescent="0.25">
      <c r="E59" s="31" t="s">
        <v>73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t="14.5" x14ac:dyDescent="0.25">
      <c r="E60" s="34" t="s">
        <v>74</v>
      </c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68</v>
      </c>
      <c r="F118" s="18">
        <f>SUM(F45)</f>
        <v>8149000</v>
      </c>
      <c r="G118" s="18">
        <f>SUM(G45)</f>
        <v>8556000</v>
      </c>
      <c r="H118" s="18">
        <f>SUM(H45)</f>
        <v>8984000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Summary</vt:lpstr>
      <vt:lpstr>DC16</vt:lpstr>
      <vt:lpstr>DC18</vt:lpstr>
      <vt:lpstr>DC19</vt:lpstr>
      <vt:lpstr>DC20</vt:lpstr>
      <vt:lpstr>FS161</vt:lpstr>
      <vt:lpstr>FS162</vt:lpstr>
      <vt:lpstr>FS163</vt:lpstr>
      <vt:lpstr>FS181</vt:lpstr>
      <vt:lpstr>FS182</vt:lpstr>
      <vt:lpstr>FS183</vt:lpstr>
      <vt:lpstr>FS184</vt:lpstr>
      <vt:lpstr>FS185</vt:lpstr>
      <vt:lpstr>FS191</vt:lpstr>
      <vt:lpstr>FS192</vt:lpstr>
      <vt:lpstr>FS193</vt:lpstr>
      <vt:lpstr>FS194</vt:lpstr>
      <vt:lpstr>FS195</vt:lpstr>
      <vt:lpstr>FS196</vt:lpstr>
      <vt:lpstr>FS201</vt:lpstr>
      <vt:lpstr>FS203</vt:lpstr>
      <vt:lpstr>FS204</vt:lpstr>
      <vt:lpstr>FS205</vt:lpstr>
      <vt:lpstr>MAN</vt:lpstr>
      <vt:lpstr>'DC16'!Print_Area</vt:lpstr>
      <vt:lpstr>'DC18'!Print_Area</vt:lpstr>
      <vt:lpstr>'DC19'!Print_Area</vt:lpstr>
      <vt:lpstr>'DC20'!Print_Area</vt:lpstr>
      <vt:lpstr>'FS161'!Print_Area</vt:lpstr>
      <vt:lpstr>'FS162'!Print_Area</vt:lpstr>
      <vt:lpstr>'FS163'!Print_Area</vt:lpstr>
      <vt:lpstr>'FS181'!Print_Area</vt:lpstr>
      <vt:lpstr>'FS182'!Print_Area</vt:lpstr>
      <vt:lpstr>'FS183'!Print_Area</vt:lpstr>
      <vt:lpstr>'FS184'!Print_Area</vt:lpstr>
      <vt:lpstr>'FS185'!Print_Area</vt:lpstr>
      <vt:lpstr>'FS191'!Print_Area</vt:lpstr>
      <vt:lpstr>'FS192'!Print_Area</vt:lpstr>
      <vt:lpstr>'FS193'!Print_Area</vt:lpstr>
      <vt:lpstr>'FS194'!Print_Area</vt:lpstr>
      <vt:lpstr>'FS195'!Print_Area</vt:lpstr>
      <vt:lpstr>'FS196'!Print_Area</vt:lpstr>
      <vt:lpstr>'FS201'!Print_Area</vt:lpstr>
      <vt:lpstr>'FS203'!Print_Area</vt:lpstr>
      <vt:lpstr>'FS204'!Print_Area</vt:lpstr>
      <vt:lpstr>'FS205'!Print_Area</vt:lpstr>
      <vt:lpstr>MAN!Print_Area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Unathi Lekonyana</cp:lastModifiedBy>
  <dcterms:created xsi:type="dcterms:W3CDTF">2023-04-13T10:13:07Z</dcterms:created>
  <dcterms:modified xsi:type="dcterms:W3CDTF">2023-05-12T09:31:36Z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2023-04-13T10:13:49Z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b7eb10d0-4f40-4dd8-aa3f-ac1af4aa4d95</vt:lpwstr>
  </property>
  <property fmtid="{D5CDD505-2E9C-101B-9397-08002B2CF9AE}" pid="8" name="MSIP_Label_93c4247e-447d-4732-af29-2e529a4288f1_ContentBits">
    <vt:lpwstr>0</vt:lpwstr>
  </property>
</Properties>
</file>