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D - LGBA\Municipalities\03. Allocations\2023-24\"/>
    </mc:Choice>
  </mc:AlternateContent>
  <bookViews>
    <workbookView xWindow="0" yWindow="0" windowWidth="15530" windowHeight="6550"/>
  </bookViews>
  <sheets>
    <sheet name="Summary" sheetId="1" r:id="rId1"/>
    <sheet name="DC16" sheetId="2" r:id="rId2"/>
    <sheet name="DC18" sheetId="3" r:id="rId3"/>
    <sheet name="DC19" sheetId="4" r:id="rId4"/>
    <sheet name="DC20" sheetId="5" r:id="rId5"/>
    <sheet name="FS161" sheetId="6" r:id="rId6"/>
    <sheet name="FS162" sheetId="7" r:id="rId7"/>
    <sheet name="FS163" sheetId="8" r:id="rId8"/>
    <sheet name="FS181" sheetId="9" r:id="rId9"/>
    <sheet name="FS182" sheetId="10" r:id="rId10"/>
    <sheet name="FS183" sheetId="11" r:id="rId11"/>
    <sheet name="FS184" sheetId="12" r:id="rId12"/>
    <sheet name="FS185" sheetId="13" r:id="rId13"/>
    <sheet name="FS191" sheetId="14" r:id="rId14"/>
    <sheet name="FS192" sheetId="15" r:id="rId15"/>
    <sheet name="FS193" sheetId="16" r:id="rId16"/>
    <sheet name="FS194" sheetId="17" r:id="rId17"/>
    <sheet name="FS195" sheetId="18" r:id="rId18"/>
    <sheet name="FS196" sheetId="19" r:id="rId19"/>
    <sheet name="FS201" sheetId="20" r:id="rId20"/>
    <sheet name="FS203" sheetId="21" r:id="rId21"/>
    <sheet name="FS204" sheetId="22" r:id="rId22"/>
    <sheet name="FS205" sheetId="23" r:id="rId23"/>
    <sheet name="MAN" sheetId="24" r:id="rId24"/>
  </sheets>
  <definedNames>
    <definedName name="_xlnm.Print_Area" localSheetId="1">'DC16'!$A$1:$H$180</definedName>
    <definedName name="_xlnm.Print_Area" localSheetId="2">'DC18'!$A$1:$H$180</definedName>
    <definedName name="_xlnm.Print_Area" localSheetId="3">'DC19'!$A$1:$H$180</definedName>
    <definedName name="_xlnm.Print_Area" localSheetId="4">'DC20'!$A$1:$H$180</definedName>
    <definedName name="_xlnm.Print_Area" localSheetId="5">'FS161'!$A$1:$H$180</definedName>
    <definedName name="_xlnm.Print_Area" localSheetId="6">'FS162'!$A$1:$H$180</definedName>
    <definedName name="_xlnm.Print_Area" localSheetId="7">'FS163'!$A$1:$H$180</definedName>
    <definedName name="_xlnm.Print_Area" localSheetId="8">'FS181'!$A$1:$H$180</definedName>
    <definedName name="_xlnm.Print_Area" localSheetId="9">'FS182'!$A$1:$H$180</definedName>
    <definedName name="_xlnm.Print_Area" localSheetId="10">'FS183'!$A$1:$H$180</definedName>
    <definedName name="_xlnm.Print_Area" localSheetId="11">'FS184'!$A$1:$H$180</definedName>
    <definedName name="_xlnm.Print_Area" localSheetId="12">'FS185'!$A$1:$H$180</definedName>
    <definedName name="_xlnm.Print_Area" localSheetId="13">'FS191'!$A$1:$H$180</definedName>
    <definedName name="_xlnm.Print_Area" localSheetId="14">'FS192'!$A$1:$H$180</definedName>
    <definedName name="_xlnm.Print_Area" localSheetId="15">'FS193'!$A$1:$H$180</definedName>
    <definedName name="_xlnm.Print_Area" localSheetId="16">'FS194'!$A$1:$H$180</definedName>
    <definedName name="_xlnm.Print_Area" localSheetId="17">'FS195'!$A$1:$H$180</definedName>
    <definedName name="_xlnm.Print_Area" localSheetId="18">'FS196'!$A$1:$H$180</definedName>
    <definedName name="_xlnm.Print_Area" localSheetId="19">'FS201'!$A$1:$H$180</definedName>
    <definedName name="_xlnm.Print_Area" localSheetId="20">'FS203'!$A$1:$H$180</definedName>
    <definedName name="_xlnm.Print_Area" localSheetId="21">'FS204'!$A$1:$H$180</definedName>
    <definedName name="_xlnm.Print_Area" localSheetId="22">'FS205'!$A$1:$H$180</definedName>
    <definedName name="_xlnm.Print_Area" localSheetId="23">MAN!$A$1:$H$180</definedName>
    <definedName name="_xlnm.Print_Area" localSheetId="0">Summary!$A$1:$H$180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H54" i="1"/>
  <c r="G54" i="1"/>
  <c r="F54" i="1"/>
  <c r="H48" i="1"/>
  <c r="G48" i="1"/>
  <c r="F48" i="1"/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24"/>
  <c r="G39" i="24"/>
  <c r="F39" i="24"/>
  <c r="H39" i="1"/>
  <c r="G39" i="1"/>
  <c r="F39" i="1"/>
  <c r="H32" i="2"/>
  <c r="H41" i="2" s="1"/>
  <c r="G32" i="2"/>
  <c r="G41" i="2" s="1"/>
  <c r="F32" i="2"/>
  <c r="F41" i="2" s="1"/>
  <c r="H32" i="3"/>
  <c r="H41" i="3" s="1"/>
  <c r="G32" i="3"/>
  <c r="G41" i="3" s="1"/>
  <c r="F32" i="3"/>
  <c r="F41" i="3" s="1"/>
  <c r="H32" i="4"/>
  <c r="H41" i="4" s="1"/>
  <c r="G32" i="4"/>
  <c r="G41" i="4" s="1"/>
  <c r="F32" i="4"/>
  <c r="F41" i="4" s="1"/>
  <c r="H32" i="5"/>
  <c r="H41" i="5" s="1"/>
  <c r="G32" i="5"/>
  <c r="G41" i="5" s="1"/>
  <c r="F32" i="5"/>
  <c r="F41" i="5" s="1"/>
  <c r="H32" i="6"/>
  <c r="H41" i="6" s="1"/>
  <c r="G32" i="6"/>
  <c r="G41" i="6" s="1"/>
  <c r="F32" i="6"/>
  <c r="F41" i="6" s="1"/>
  <c r="H32" i="7"/>
  <c r="H41" i="7" s="1"/>
  <c r="G32" i="7"/>
  <c r="G41" i="7" s="1"/>
  <c r="F32" i="7"/>
  <c r="F41" i="7" s="1"/>
  <c r="H32" i="8"/>
  <c r="H41" i="8" s="1"/>
  <c r="G32" i="8"/>
  <c r="G41" i="8" s="1"/>
  <c r="F32" i="8"/>
  <c r="F41" i="8" s="1"/>
  <c r="H32" i="9"/>
  <c r="H41" i="9" s="1"/>
  <c r="G32" i="9"/>
  <c r="G41" i="9" s="1"/>
  <c r="F32" i="9"/>
  <c r="F41" i="9" s="1"/>
  <c r="H32" i="10"/>
  <c r="H41" i="10" s="1"/>
  <c r="G32" i="10"/>
  <c r="G41" i="10" s="1"/>
  <c r="F32" i="10"/>
  <c r="F41" i="10" s="1"/>
  <c r="H32" i="11"/>
  <c r="H41" i="11" s="1"/>
  <c r="G32" i="11"/>
  <c r="G41" i="11" s="1"/>
  <c r="F32" i="11"/>
  <c r="F41" i="11" s="1"/>
  <c r="H32" i="12"/>
  <c r="H41" i="12" s="1"/>
  <c r="G32" i="12"/>
  <c r="G41" i="12" s="1"/>
  <c r="F32" i="12"/>
  <c r="F41" i="12" s="1"/>
  <c r="H32" i="13"/>
  <c r="H41" i="13" s="1"/>
  <c r="G32" i="13"/>
  <c r="G41" i="13" s="1"/>
  <c r="F32" i="13"/>
  <c r="F41" i="13" s="1"/>
  <c r="H32" i="14"/>
  <c r="H41" i="14" s="1"/>
  <c r="G32" i="14"/>
  <c r="G41" i="14" s="1"/>
  <c r="F32" i="14"/>
  <c r="F41" i="14" s="1"/>
  <c r="H32" i="15"/>
  <c r="H41" i="15" s="1"/>
  <c r="G32" i="15"/>
  <c r="G41" i="15" s="1"/>
  <c r="F32" i="15"/>
  <c r="F41" i="15" s="1"/>
  <c r="H32" i="16"/>
  <c r="H41" i="16" s="1"/>
  <c r="G32" i="16"/>
  <c r="G41" i="16" s="1"/>
  <c r="F32" i="16"/>
  <c r="F41" i="16" s="1"/>
  <c r="H32" i="17"/>
  <c r="H41" i="17" s="1"/>
  <c r="G32" i="17"/>
  <c r="G41" i="17" s="1"/>
  <c r="F32" i="17"/>
  <c r="F41" i="17" s="1"/>
  <c r="H32" i="18"/>
  <c r="H41" i="18" s="1"/>
  <c r="G32" i="18"/>
  <c r="G41" i="18" s="1"/>
  <c r="F32" i="18"/>
  <c r="F41" i="18" s="1"/>
  <c r="H32" i="19"/>
  <c r="H41" i="19" s="1"/>
  <c r="G32" i="19"/>
  <c r="G41" i="19" s="1"/>
  <c r="F32" i="19"/>
  <c r="F41" i="19" s="1"/>
  <c r="H32" i="20"/>
  <c r="H41" i="20" s="1"/>
  <c r="G32" i="20"/>
  <c r="G41" i="20" s="1"/>
  <c r="F32" i="20"/>
  <c r="F41" i="20" s="1"/>
  <c r="H32" i="21"/>
  <c r="H41" i="21" s="1"/>
  <c r="G32" i="21"/>
  <c r="G41" i="21" s="1"/>
  <c r="F32" i="21"/>
  <c r="F41" i="21" s="1"/>
  <c r="H32" i="22"/>
  <c r="H41" i="22" s="1"/>
  <c r="G32" i="22"/>
  <c r="G41" i="22" s="1"/>
  <c r="F32" i="22"/>
  <c r="F41" i="22" s="1"/>
  <c r="H32" i="23"/>
  <c r="H41" i="23" s="1"/>
  <c r="G32" i="23"/>
  <c r="G41" i="23" s="1"/>
  <c r="F32" i="23"/>
  <c r="F41" i="23" s="1"/>
  <c r="H32" i="24"/>
  <c r="H41" i="24" s="1"/>
  <c r="G32" i="24"/>
  <c r="G41" i="24" s="1"/>
  <c r="F32" i="24"/>
  <c r="F41" i="24" s="1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24"/>
  <c r="G20" i="24"/>
  <c r="F20" i="24"/>
  <c r="H20" i="1"/>
  <c r="G20" i="1"/>
  <c r="F20" i="1"/>
  <c r="H7" i="2"/>
  <c r="H30" i="2" s="1"/>
  <c r="G7" i="2"/>
  <c r="G30" i="2" s="1"/>
  <c r="F7" i="2"/>
  <c r="F30" i="2" s="1"/>
  <c r="F42" i="2" s="1"/>
  <c r="H7" i="3"/>
  <c r="H30" i="3" s="1"/>
  <c r="H42" i="3" s="1"/>
  <c r="G7" i="3"/>
  <c r="G30" i="3" s="1"/>
  <c r="F7" i="3"/>
  <c r="F30" i="3" s="1"/>
  <c r="H7" i="4"/>
  <c r="H30" i="4" s="1"/>
  <c r="G7" i="4"/>
  <c r="G30" i="4" s="1"/>
  <c r="G42" i="4" s="1"/>
  <c r="F7" i="4"/>
  <c r="F30" i="4" s="1"/>
  <c r="F42" i="4" s="1"/>
  <c r="H7" i="5"/>
  <c r="H30" i="5" s="1"/>
  <c r="H42" i="5" s="1"/>
  <c r="G7" i="5"/>
  <c r="G30" i="5" s="1"/>
  <c r="F7" i="5"/>
  <c r="F30" i="5" s="1"/>
  <c r="H7" i="6"/>
  <c r="H30" i="6" s="1"/>
  <c r="G7" i="6"/>
  <c r="G30" i="6" s="1"/>
  <c r="G42" i="6" s="1"/>
  <c r="F7" i="6"/>
  <c r="F30" i="6" s="1"/>
  <c r="F42" i="6" s="1"/>
  <c r="H7" i="7"/>
  <c r="H30" i="7" s="1"/>
  <c r="H42" i="7" s="1"/>
  <c r="G7" i="7"/>
  <c r="G30" i="7" s="1"/>
  <c r="F7" i="7"/>
  <c r="F30" i="7" s="1"/>
  <c r="H7" i="8"/>
  <c r="H30" i="8" s="1"/>
  <c r="G7" i="8"/>
  <c r="G30" i="8" s="1"/>
  <c r="G42" i="8" s="1"/>
  <c r="F7" i="8"/>
  <c r="F30" i="8" s="1"/>
  <c r="F42" i="8" s="1"/>
  <c r="H7" i="9"/>
  <c r="H30" i="9" s="1"/>
  <c r="H42" i="9" s="1"/>
  <c r="G7" i="9"/>
  <c r="G30" i="9" s="1"/>
  <c r="F7" i="9"/>
  <c r="F30" i="9" s="1"/>
  <c r="H7" i="10"/>
  <c r="H30" i="10" s="1"/>
  <c r="G7" i="10"/>
  <c r="G30" i="10" s="1"/>
  <c r="G42" i="10" s="1"/>
  <c r="F7" i="10"/>
  <c r="F30" i="10" s="1"/>
  <c r="F42" i="10" s="1"/>
  <c r="H7" i="11"/>
  <c r="H30" i="11" s="1"/>
  <c r="H42" i="11" s="1"/>
  <c r="G7" i="11"/>
  <c r="G30" i="11" s="1"/>
  <c r="F7" i="11"/>
  <c r="F30" i="11" s="1"/>
  <c r="H7" i="12"/>
  <c r="H30" i="12" s="1"/>
  <c r="G7" i="12"/>
  <c r="G30" i="12" s="1"/>
  <c r="G42" i="12" s="1"/>
  <c r="F7" i="12"/>
  <c r="F30" i="12" s="1"/>
  <c r="F42" i="12" s="1"/>
  <c r="H7" i="13"/>
  <c r="H30" i="13" s="1"/>
  <c r="H42" i="13" s="1"/>
  <c r="G7" i="13"/>
  <c r="G30" i="13" s="1"/>
  <c r="F7" i="13"/>
  <c r="F30" i="13" s="1"/>
  <c r="H7" i="14"/>
  <c r="H30" i="14" s="1"/>
  <c r="G7" i="14"/>
  <c r="G30" i="14" s="1"/>
  <c r="F7" i="14"/>
  <c r="F30" i="14" s="1"/>
  <c r="F42" i="14" s="1"/>
  <c r="H7" i="15"/>
  <c r="H30" i="15" s="1"/>
  <c r="H42" i="15" s="1"/>
  <c r="G7" i="15"/>
  <c r="G30" i="15" s="1"/>
  <c r="F7" i="15"/>
  <c r="F30" i="15" s="1"/>
  <c r="H7" i="16"/>
  <c r="H30" i="16" s="1"/>
  <c r="H42" i="16" s="1"/>
  <c r="G7" i="16"/>
  <c r="G30" i="16" s="1"/>
  <c r="F7" i="16"/>
  <c r="F30" i="16" s="1"/>
  <c r="F42" i="16" s="1"/>
  <c r="H7" i="17"/>
  <c r="H30" i="17" s="1"/>
  <c r="H42" i="17" s="1"/>
  <c r="G7" i="17"/>
  <c r="G30" i="17" s="1"/>
  <c r="F7" i="17"/>
  <c r="F30" i="17" s="1"/>
  <c r="H7" i="18"/>
  <c r="H30" i="18" s="1"/>
  <c r="H42" i="18" s="1"/>
  <c r="G7" i="18"/>
  <c r="G30" i="18" s="1"/>
  <c r="F7" i="18"/>
  <c r="F30" i="18" s="1"/>
  <c r="F42" i="18" s="1"/>
  <c r="H7" i="19"/>
  <c r="H30" i="19" s="1"/>
  <c r="H42" i="19" s="1"/>
  <c r="G7" i="19"/>
  <c r="G30" i="19" s="1"/>
  <c r="F7" i="19"/>
  <c r="F30" i="19" s="1"/>
  <c r="F42" i="19" s="1"/>
  <c r="H7" i="20"/>
  <c r="H30" i="20" s="1"/>
  <c r="H42" i="20" s="1"/>
  <c r="G7" i="20"/>
  <c r="G30" i="20" s="1"/>
  <c r="F7" i="20"/>
  <c r="F30" i="20" s="1"/>
  <c r="F42" i="20" s="1"/>
  <c r="H7" i="21"/>
  <c r="H30" i="21" s="1"/>
  <c r="H42" i="21" s="1"/>
  <c r="G7" i="21"/>
  <c r="G30" i="21" s="1"/>
  <c r="F7" i="21"/>
  <c r="F30" i="21" s="1"/>
  <c r="F42" i="21" s="1"/>
  <c r="H7" i="22"/>
  <c r="H30" i="22" s="1"/>
  <c r="H42" i="22" s="1"/>
  <c r="G7" i="22"/>
  <c r="G30" i="22" s="1"/>
  <c r="F7" i="22"/>
  <c r="F30" i="22" s="1"/>
  <c r="F42" i="22" s="1"/>
  <c r="H7" i="23"/>
  <c r="H30" i="23" s="1"/>
  <c r="G7" i="23"/>
  <c r="G30" i="23" s="1"/>
  <c r="F7" i="23"/>
  <c r="F30" i="23" s="1"/>
  <c r="F42" i="23" s="1"/>
  <c r="H7" i="24"/>
  <c r="H30" i="24" s="1"/>
  <c r="H42" i="24" s="1"/>
  <c r="G7" i="24"/>
  <c r="G30" i="24" s="1"/>
  <c r="G42" i="24" s="1"/>
  <c r="F7" i="24"/>
  <c r="F30" i="24" s="1"/>
  <c r="H7" i="1"/>
  <c r="H30" i="1" s="1"/>
  <c r="G7" i="1"/>
  <c r="G30" i="1" s="1"/>
  <c r="F7" i="1"/>
  <c r="F30" i="1" s="1"/>
  <c r="F42" i="1" s="1"/>
  <c r="G45" i="17" l="1"/>
  <c r="G118" i="17" s="1"/>
  <c r="H45" i="7"/>
  <c r="H118" i="7" s="1"/>
  <c r="F45" i="18"/>
  <c r="F118" i="18" s="1"/>
  <c r="F45" i="17"/>
  <c r="F118" i="17" s="1"/>
  <c r="G45" i="9"/>
  <c r="G118" i="9" s="1"/>
  <c r="G45" i="22"/>
  <c r="G118" i="22" s="1"/>
  <c r="F45" i="7"/>
  <c r="F118" i="7" s="1"/>
  <c r="F45" i="19"/>
  <c r="F118" i="19" s="1"/>
  <c r="H45" i="1"/>
  <c r="H118" i="1" s="1"/>
  <c r="G45" i="1"/>
  <c r="G118" i="1" s="1"/>
  <c r="G45" i="13"/>
  <c r="G118" i="13" s="1"/>
  <c r="G45" i="11"/>
  <c r="G118" i="11" s="1"/>
  <c r="H45" i="15"/>
  <c r="H118" i="15" s="1"/>
  <c r="G45" i="15"/>
  <c r="G118" i="15" s="1"/>
  <c r="G45" i="5"/>
  <c r="G118" i="5" s="1"/>
  <c r="G45" i="3"/>
  <c r="G118" i="3" s="1"/>
  <c r="H45" i="24"/>
  <c r="H118" i="24" s="1"/>
  <c r="F45" i="10"/>
  <c r="F118" i="10" s="1"/>
  <c r="H45" i="10"/>
  <c r="H118" i="10" s="1"/>
  <c r="H45" i="22"/>
  <c r="H118" i="22" s="1"/>
  <c r="G45" i="12"/>
  <c r="G118" i="12" s="1"/>
  <c r="G45" i="7"/>
  <c r="G118" i="7" s="1"/>
  <c r="F45" i="2"/>
  <c r="F118" i="2" s="1"/>
  <c r="F45" i="23"/>
  <c r="F118" i="23" s="1"/>
  <c r="F45" i="15"/>
  <c r="F118" i="15" s="1"/>
  <c r="G45" i="4"/>
  <c r="G118" i="4" s="1"/>
  <c r="G45" i="23"/>
  <c r="G118" i="23" s="1"/>
  <c r="F45" i="24"/>
  <c r="F118" i="24" s="1"/>
  <c r="H45" i="23"/>
  <c r="H118" i="23" s="1"/>
  <c r="G45" i="21"/>
  <c r="G118" i="21" s="1"/>
  <c r="G45" i="19"/>
  <c r="G118" i="19" s="1"/>
  <c r="F45" i="1"/>
  <c r="F118" i="1" s="1"/>
  <c r="H45" i="21"/>
  <c r="H118" i="21" s="1"/>
  <c r="F45" i="21"/>
  <c r="F118" i="21" s="1"/>
  <c r="G45" i="18"/>
  <c r="G118" i="18" s="1"/>
  <c r="H45" i="18"/>
  <c r="H118" i="18" s="1"/>
  <c r="F45" i="16"/>
  <c r="F118" i="16" s="1"/>
  <c r="H45" i="16"/>
  <c r="H118" i="16" s="1"/>
  <c r="H45" i="13"/>
  <c r="H118" i="13" s="1"/>
  <c r="F45" i="13"/>
  <c r="F118" i="13" s="1"/>
  <c r="G45" i="10"/>
  <c r="G118" i="10" s="1"/>
  <c r="F45" i="8"/>
  <c r="F118" i="8" s="1"/>
  <c r="H45" i="8"/>
  <c r="H118" i="8" s="1"/>
  <c r="H45" i="5"/>
  <c r="H118" i="5" s="1"/>
  <c r="F45" i="5"/>
  <c r="F118" i="5" s="1"/>
  <c r="G45" i="2"/>
  <c r="G118" i="2" s="1"/>
  <c r="H45" i="2"/>
  <c r="H118" i="2" s="1"/>
  <c r="F45" i="22"/>
  <c r="F118" i="22" s="1"/>
  <c r="H45" i="19"/>
  <c r="H118" i="19" s="1"/>
  <c r="G45" i="16"/>
  <c r="G118" i="16" s="1"/>
  <c r="F45" i="14"/>
  <c r="F118" i="14" s="1"/>
  <c r="H45" i="14"/>
  <c r="H118" i="14" s="1"/>
  <c r="H45" i="11"/>
  <c r="H118" i="11" s="1"/>
  <c r="F45" i="11"/>
  <c r="F118" i="11" s="1"/>
  <c r="G45" i="8"/>
  <c r="G118" i="8" s="1"/>
  <c r="F45" i="6"/>
  <c r="F118" i="6" s="1"/>
  <c r="H45" i="6"/>
  <c r="H118" i="6" s="1"/>
  <c r="H45" i="3"/>
  <c r="H118" i="3" s="1"/>
  <c r="F45" i="3"/>
  <c r="F118" i="3" s="1"/>
  <c r="G45" i="24"/>
  <c r="G118" i="24" s="1"/>
  <c r="F45" i="20"/>
  <c r="F118" i="20" s="1"/>
  <c r="G45" i="20"/>
  <c r="G118" i="20" s="1"/>
  <c r="H45" i="20"/>
  <c r="H118" i="20" s="1"/>
  <c r="H45" i="17"/>
  <c r="H118" i="17" s="1"/>
  <c r="G45" i="14"/>
  <c r="G118" i="14" s="1"/>
  <c r="F45" i="12"/>
  <c r="F118" i="12" s="1"/>
  <c r="H45" i="12"/>
  <c r="H118" i="12" s="1"/>
  <c r="H45" i="9"/>
  <c r="H118" i="9" s="1"/>
  <c r="F45" i="9"/>
  <c r="F118" i="9" s="1"/>
  <c r="G45" i="6"/>
  <c r="G118" i="6" s="1"/>
  <c r="F45" i="4"/>
  <c r="F118" i="4" s="1"/>
  <c r="H45" i="4"/>
  <c r="H118" i="4" s="1"/>
  <c r="H42" i="1"/>
  <c r="G42" i="1"/>
  <c r="G42" i="21"/>
  <c r="G42" i="17"/>
  <c r="G42" i="13"/>
  <c r="H42" i="12"/>
  <c r="G42" i="9"/>
  <c r="H42" i="8"/>
  <c r="G42" i="5"/>
  <c r="H42" i="4"/>
  <c r="F42" i="15"/>
  <c r="G42" i="14"/>
  <c r="F42" i="11"/>
  <c r="F42" i="7"/>
  <c r="F42" i="3"/>
  <c r="G42" i="2"/>
  <c r="G42" i="22"/>
  <c r="F42" i="24"/>
  <c r="G42" i="23"/>
  <c r="G42" i="19"/>
  <c r="G42" i="15"/>
  <c r="H42" i="14"/>
  <c r="G42" i="11"/>
  <c r="H42" i="10"/>
  <c r="G42" i="7"/>
  <c r="H42" i="6"/>
  <c r="G42" i="3"/>
  <c r="H42" i="2"/>
  <c r="G42" i="18"/>
  <c r="H42" i="23"/>
  <c r="G42" i="20"/>
  <c r="F42" i="17"/>
  <c r="G42" i="16"/>
  <c r="F42" i="13"/>
  <c r="F42" i="9"/>
  <c r="F42" i="5"/>
</calcChain>
</file>

<file path=xl/sharedStrings.xml><?xml version="1.0" encoding="utf-8"?>
<sst xmlns="http://schemas.openxmlformats.org/spreadsheetml/2006/main" count="1464" uniqueCount="75">
  <si>
    <t>LOCAL GOVERNMENT MTEF ALLOCATIONS: 2023/24 - 2025/26</t>
  </si>
  <si>
    <t/>
  </si>
  <si>
    <t xml:space="preserve">
Summary</t>
  </si>
  <si>
    <t>2023/24
 R thousands</t>
  </si>
  <si>
    <t>2024/25
 R thousands</t>
  </si>
  <si>
    <t>2025/26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</si>
  <si>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</si>
  <si>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</si>
  <si>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</si>
  <si>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</si>
  <si>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</si>
  <si>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</si>
  <si>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</si>
  <si>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</si>
  <si>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</si>
  <si>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</si>
  <si>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</si>
  <si>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</si>
  <si>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</si>
  <si>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</si>
  <si>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</si>
  <si>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</si>
  <si>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</si>
  <si>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</si>
  <si>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</si>
  <si>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</si>
  <si>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</si>
  <si>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</si>
  <si>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</si>
  <si>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</si>
  <si>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</si>
  <si>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</si>
  <si>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</si>
  <si>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</si>
  <si>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</si>
  <si>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</si>
  <si>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</si>
  <si>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</si>
  <si>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</si>
  <si>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</si>
  <si>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</si>
  <si>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</si>
  <si>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DC16   Xhariep</t>
  </si>
  <si>
    <t xml:space="preserve">
C DC18   Lejweleputswa</t>
  </si>
  <si>
    <t xml:space="preserve">
C DC19   Thabo Mofutsanyana</t>
  </si>
  <si>
    <t xml:space="preserve">
C DC20   Fezile Dabi</t>
  </si>
  <si>
    <t xml:space="preserve">
B FS161  Letsemeng</t>
  </si>
  <si>
    <t xml:space="preserve">
B FS162  Kopanong</t>
  </si>
  <si>
    <t xml:space="preserve">
B FS163  Mohokare</t>
  </si>
  <si>
    <t xml:space="preserve">
B FS181  Masilonyana</t>
  </si>
  <si>
    <t xml:space="preserve">
B FS182  Tokologo</t>
  </si>
  <si>
    <t xml:space="preserve">
B FS183  Tswelopele</t>
  </si>
  <si>
    <t xml:space="preserve">
B FS184  Matjhabeng</t>
  </si>
  <si>
    <t xml:space="preserve">
B FS185  Nala</t>
  </si>
  <si>
    <t xml:space="preserve">
B FS191  Setsoto</t>
  </si>
  <si>
    <t xml:space="preserve">
B FS192  Dihlabeng</t>
  </si>
  <si>
    <t xml:space="preserve">
B FS193  Nketoana</t>
  </si>
  <si>
    <t xml:space="preserve">
B FS194  Maluti-a-Phofung</t>
  </si>
  <si>
    <t xml:space="preserve">
B FS195  Phumelela</t>
  </si>
  <si>
    <t xml:space="preserve">
B FS196  Mantsopa</t>
  </si>
  <si>
    <t xml:space="preserve">
B FS201  Moqhaka</t>
  </si>
  <si>
    <t xml:space="preserve">
B FS203  Ngwathe</t>
  </si>
  <si>
    <t xml:space="preserve">
B FS204  Metsimaholo</t>
  </si>
  <si>
    <t xml:space="preserve">
B FS205  Mafube</t>
  </si>
  <si>
    <t xml:space="preserve">
A MAN    Mangaung</t>
  </si>
  <si>
    <t>Transfers from Provincial Departments</t>
  </si>
  <si>
    <t>Municipal Allocations from Provincial Departments</t>
  </si>
  <si>
    <t>of which</t>
  </si>
  <si>
    <t>Total: Transfers from Provincial Departments</t>
  </si>
  <si>
    <t>Cooperative Governance and Traditional Affairs</t>
  </si>
  <si>
    <t>Limited Finanancial Support</t>
  </si>
  <si>
    <t>Public Works and Infrastructure</t>
  </si>
  <si>
    <t>Property rates and Taxes</t>
  </si>
  <si>
    <t>Sport, Arts, Culture and Recreation</t>
  </si>
  <si>
    <t>Assistance to Local Municipalities for Library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</si>
</sst>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5" fillId="0" borderId="2" xfId="0" quotePrefix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165" fontId="10" fillId="0" borderId="4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 indent="1"/>
    </xf>
    <xf numFmtId="0" fontId="10" fillId="0" borderId="0" xfId="0" applyNumberFormat="1" applyFont="1" applyFill="1" applyBorder="1" applyAlignment="1" applyProtection="1">
      <alignment horizontal="left" vertical="center" indent="2"/>
    </xf>
    <xf numFmtId="0" fontId="0" fillId="0" borderId="0" xfId="0" applyNumberFormat="1" applyFill="1" applyBorder="1" applyProtection="1"/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abSelected="1" topLeftCell="A43" workbookViewId="0">
      <selection activeCell="F60" sqref="F60:H60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5576371000</v>
      </c>
      <c r="G5" s="3">
        <v>6003852000</v>
      </c>
      <c r="H5" s="3">
        <v>6311233000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2691942000</v>
      </c>
      <c r="G7" s="4">
        <f>SUM(G8:G19)</f>
        <v>2737614000</v>
      </c>
      <c r="H7" s="4">
        <f>SUM(H8:H19)</f>
        <v>2864871000</v>
      </c>
    </row>
    <row r="8" spans="5:8" ht="13" x14ac:dyDescent="0.3">
      <c r="E8" s="26" t="s">
        <v>11</v>
      </c>
      <c r="F8" s="11">
        <v>857868000</v>
      </c>
      <c r="G8" s="11">
        <v>895105000</v>
      </c>
      <c r="H8" s="11">
        <v>933918000</v>
      </c>
    </row>
    <row r="9" spans="5:8" ht="13" x14ac:dyDescent="0.3">
      <c r="E9" s="26" t="s">
        <v>12</v>
      </c>
      <c r="F9" s="11">
        <v>513434000</v>
      </c>
      <c r="G9" s="11">
        <v>536492000</v>
      </c>
      <c r="H9" s="11">
        <v>560527000</v>
      </c>
    </row>
    <row r="10" spans="5:8" ht="13" x14ac:dyDescent="0.3">
      <c r="E10" s="26" t="s">
        <v>13</v>
      </c>
      <c r="F10" s="19">
        <v>270028000</v>
      </c>
      <c r="G10" s="19">
        <v>270151000</v>
      </c>
      <c r="H10" s="19">
        <v>265348000</v>
      </c>
    </row>
    <row r="11" spans="5:8" ht="13" x14ac:dyDescent="0.3">
      <c r="E11" s="26" t="s">
        <v>14</v>
      </c>
      <c r="F11" s="11">
        <v>143903000</v>
      </c>
      <c r="G11" s="11">
        <v>128726000</v>
      </c>
      <c r="H11" s="11">
        <v>134493000</v>
      </c>
    </row>
    <row r="12" spans="5:8" ht="13" x14ac:dyDescent="0.3">
      <c r="E12" s="26" t="s">
        <v>15</v>
      </c>
      <c r="F12" s="19">
        <v>21739000</v>
      </c>
      <c r="G12" s="19">
        <v>19000000</v>
      </c>
      <c r="H12" s="19">
        <v>30000000</v>
      </c>
    </row>
    <row r="13" spans="5:8" ht="13" x14ac:dyDescent="0.3">
      <c r="E13" s="26" t="s">
        <v>16</v>
      </c>
      <c r="F13" s="19">
        <v>9692000</v>
      </c>
      <c r="G13" s="19">
        <v>10126000</v>
      </c>
      <c r="H13" s="19">
        <v>10579000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208896000</v>
      </c>
      <c r="G15" s="11">
        <v>233951000</v>
      </c>
      <c r="H15" s="11">
        <v>257088000</v>
      </c>
    </row>
    <row r="16" spans="5:8" ht="13" x14ac:dyDescent="0.3">
      <c r="E16" s="26" t="s">
        <v>19</v>
      </c>
      <c r="F16" s="11">
        <v>374442000</v>
      </c>
      <c r="G16" s="11">
        <v>339012000</v>
      </c>
      <c r="H16" s="11">
        <v>354200000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291940000</v>
      </c>
      <c r="G19" s="11">
        <v>305051000</v>
      </c>
      <c r="H19" s="11">
        <v>318718000</v>
      </c>
    </row>
    <row r="20" spans="5:8" ht="14" x14ac:dyDescent="0.3">
      <c r="E20" s="23" t="s">
        <v>23</v>
      </c>
      <c r="F20" s="3">
        <f>SUM(F21:F29)</f>
        <v>130859000</v>
      </c>
      <c r="G20" s="3">
        <f>SUM(G21:G29)</f>
        <v>97340000</v>
      </c>
      <c r="H20" s="3">
        <f>SUM(H21:H29)</f>
        <v>90614000</v>
      </c>
    </row>
    <row r="21" spans="5:8" ht="13" x14ac:dyDescent="0.3">
      <c r="E21" s="26" t="s">
        <v>24</v>
      </c>
      <c r="F21" s="19">
        <v>59120000</v>
      </c>
      <c r="G21" s="19">
        <v>59120000</v>
      </c>
      <c r="H21" s="19">
        <v>61238000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37963000</v>
      </c>
      <c r="G23" s="11"/>
      <c r="H23" s="11"/>
    </row>
    <row r="24" spans="5:8" ht="13" x14ac:dyDescent="0.3">
      <c r="E24" s="26" t="s">
        <v>27</v>
      </c>
      <c r="F24" s="11">
        <v>3500000</v>
      </c>
      <c r="G24" s="11">
        <v>4000000</v>
      </c>
      <c r="H24" s="11">
        <v>4500000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16000000</v>
      </c>
      <c r="G26" s="11">
        <v>19100000</v>
      </c>
      <c r="H26" s="11">
        <v>9000000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14276000</v>
      </c>
      <c r="G28" s="19">
        <v>15120000</v>
      </c>
      <c r="H28" s="19">
        <v>15876000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8399172000</v>
      </c>
      <c r="G30" s="18">
        <f>+G5+G6+G7+G20</f>
        <v>8838806000</v>
      </c>
      <c r="H30" s="18">
        <f>+H5+H6+H7+H20</f>
        <v>9266718000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869496000</v>
      </c>
      <c r="G32" s="3">
        <f>SUM(G33:G38)</f>
        <v>869325000</v>
      </c>
      <c r="H32" s="3">
        <f>SUM(H33:H38)</f>
        <v>883323000</v>
      </c>
    </row>
    <row r="33" spans="5:8" ht="13" x14ac:dyDescent="0.3">
      <c r="E33" s="26" t="s">
        <v>18</v>
      </c>
      <c r="F33" s="11">
        <v>714899000</v>
      </c>
      <c r="G33" s="11">
        <v>757447000</v>
      </c>
      <c r="H33" s="11">
        <v>793049000</v>
      </c>
    </row>
    <row r="34" spans="5:8" ht="13" x14ac:dyDescent="0.3">
      <c r="E34" s="26" t="s">
        <v>36</v>
      </c>
      <c r="F34" s="11">
        <v>100447000</v>
      </c>
      <c r="G34" s="11">
        <v>106878000</v>
      </c>
      <c r="H34" s="11">
        <v>88074000</v>
      </c>
    </row>
    <row r="35" spans="5:8" ht="13" x14ac:dyDescent="0.3">
      <c r="E35" s="26" t="s">
        <v>37</v>
      </c>
      <c r="F35" s="11">
        <v>2000000</v>
      </c>
      <c r="G35" s="11">
        <v>5000000</v>
      </c>
      <c r="H35" s="11">
        <v>2200000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52150000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869496000</v>
      </c>
      <c r="G41" s="30">
        <f>+G32+G39</f>
        <v>869325000</v>
      </c>
      <c r="H41" s="30">
        <f>+H32+H39</f>
        <v>883323000</v>
      </c>
    </row>
    <row r="42" spans="5:8" ht="14" x14ac:dyDescent="0.3">
      <c r="E42" s="29" t="s">
        <v>41</v>
      </c>
      <c r="F42" s="30">
        <f>+F30+F41</f>
        <v>9268668000</v>
      </c>
      <c r="G42" s="30">
        <f>+G30+G41</f>
        <v>9708131000</v>
      </c>
      <c r="H42" s="30">
        <f>+H30+H41</f>
        <v>10150041000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496556000</v>
      </c>
      <c r="G45" s="4">
        <f>SUM(G47+G53+G59+G65+G71+G77+G83+G89+G95+G101+G107+G113)</f>
        <v>589170000</v>
      </c>
      <c r="H45" s="4">
        <f>SUM(H47+H53+H59+H65+H71+H77+H83+H89+H95+H101+H107+H113)</f>
        <v>621992000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16412000</v>
      </c>
      <c r="G47" s="3">
        <f>SUM(G48:G51)</f>
        <v>12550000</v>
      </c>
      <c r="H47" s="3">
        <f>SUM(H48:H51)</f>
        <v>12958000</v>
      </c>
    </row>
    <row r="48" spans="5:8" x14ac:dyDescent="0.25">
      <c r="E48" s="32" t="s">
        <v>70</v>
      </c>
      <c r="F48" s="7">
        <f>SUM('DC16:MAN'!F48)</f>
        <v>16412000</v>
      </c>
      <c r="G48" s="8">
        <f>SUM('DC16:MAN'!G48)</f>
        <v>12550000</v>
      </c>
      <c r="H48" s="9">
        <f>SUM('DC16:MAN'!H48)</f>
        <v>12958000</v>
      </c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473144000</v>
      </c>
      <c r="G53" s="3">
        <f>SUM(G54:G57)</f>
        <v>569620000</v>
      </c>
      <c r="H53" s="3">
        <f>SUM(H54:H57)</f>
        <v>602034000</v>
      </c>
    </row>
    <row r="54" spans="5:8" x14ac:dyDescent="0.25">
      <c r="E54" s="32" t="s">
        <v>72</v>
      </c>
      <c r="F54" s="7">
        <f>SUM('DC16:MAN'!F54)</f>
        <v>473144000</v>
      </c>
      <c r="G54" s="8">
        <f>SUM('DC16:MAN'!G54)</f>
        <v>569620000</v>
      </c>
      <c r="H54" s="9">
        <f>SUM('DC16:MAN'!H54)</f>
        <v>602034000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7000000</v>
      </c>
      <c r="G59" s="3">
        <f>SUM(G60:G63)</f>
        <v>7000000</v>
      </c>
      <c r="H59" s="3">
        <f>SUM(H60:H63)</f>
        <v>7000000</v>
      </c>
    </row>
    <row r="60" spans="5:8" ht="14.5" x14ac:dyDescent="0.25">
      <c r="E60" s="34" t="s">
        <v>74</v>
      </c>
      <c r="F60" s="7">
        <f>SUM('DC16:MAN'!F60)</f>
        <v>7000000</v>
      </c>
      <c r="G60" s="8">
        <f>SUM('DC16:MAN'!G60)</f>
        <v>7000000</v>
      </c>
      <c r="H60" s="9">
        <f>SUM('DC16:MAN'!H60)</f>
        <v>7000000</v>
      </c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496556000</v>
      </c>
      <c r="G118" s="18">
        <f>SUM(G45)</f>
        <v>589170000</v>
      </c>
      <c r="H118" s="18">
        <f>SUM(H45)</f>
        <v>621992000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37" workbookViewId="0">
      <selection activeCell="J52" sqref="J5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50851000</v>
      </c>
      <c r="G5" s="3">
        <v>53276000</v>
      </c>
      <c r="H5" s="3">
        <v>53295000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26277000</v>
      </c>
      <c r="G7" s="4">
        <f>SUM(G8:G19)</f>
        <v>2411000</v>
      </c>
      <c r="H7" s="4">
        <f>SUM(H8:H19)</f>
        <v>2519000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23969000</v>
      </c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2308000</v>
      </c>
      <c r="G13" s="19">
        <v>2411000</v>
      </c>
      <c r="H13" s="19">
        <v>2519000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2641000</v>
      </c>
      <c r="G20" s="3">
        <f>SUM(G21:G29)</f>
        <v>1720000</v>
      </c>
      <c r="H20" s="3">
        <f>SUM(H21:H29)</f>
        <v>1820000</v>
      </c>
    </row>
    <row r="21" spans="5:8" ht="13" x14ac:dyDescent="0.3">
      <c r="E21" s="26" t="s">
        <v>24</v>
      </c>
      <c r="F21" s="19">
        <v>1720000</v>
      </c>
      <c r="G21" s="19">
        <v>1720000</v>
      </c>
      <c r="H21" s="19">
        <v>1820000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921000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79769000</v>
      </c>
      <c r="G30" s="18">
        <f>+G5+G6+G7+G20</f>
        <v>57407000</v>
      </c>
      <c r="H30" s="18">
        <f>+H5+H6+H7+H20</f>
        <v>57634000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79769000</v>
      </c>
      <c r="G42" s="30">
        <f>+G30+G41</f>
        <v>57407000</v>
      </c>
      <c r="H42" s="30">
        <f>+H30+H41</f>
        <v>57634000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4392000</v>
      </c>
      <c r="G45" s="4">
        <f>SUM(G47+G53+G59+G65+G71+G77+G83+G89+G95+G101+G107+G113)</f>
        <v>4392000</v>
      </c>
      <c r="H45" s="4">
        <f>SUM(H47+H53+H59+H65+H71+H77+H83+H89+H95+H101+H107+H113)</f>
        <v>4392000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4392000</v>
      </c>
      <c r="G47" s="3">
        <f>SUM(G48:G51)</f>
        <v>4392000</v>
      </c>
      <c r="H47" s="3">
        <f>SUM(H48:H51)</f>
        <v>4392000</v>
      </c>
    </row>
    <row r="48" spans="5:8" x14ac:dyDescent="0.25">
      <c r="E48" s="32" t="s">
        <v>70</v>
      </c>
      <c r="F48" s="7">
        <v>4392000</v>
      </c>
      <c r="G48" s="8">
        <v>4392000</v>
      </c>
      <c r="H48" s="9">
        <v>4392000</v>
      </c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32" t="s">
        <v>72</v>
      </c>
      <c r="F54" s="7"/>
      <c r="G54" s="8"/>
      <c r="H54" s="9"/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4392000</v>
      </c>
      <c r="G118" s="18">
        <f>SUM(G45)</f>
        <v>4392000</v>
      </c>
      <c r="H118" s="18">
        <f>SUM(H45)</f>
        <v>4392000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K52" sqref="K5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149132000</v>
      </c>
      <c r="G5" s="3">
        <v>156117000</v>
      </c>
      <c r="H5" s="3">
        <v>159555000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2451000</v>
      </c>
      <c r="G7" s="4">
        <f>SUM(G8:G19)</f>
        <v>2561000</v>
      </c>
      <c r="H7" s="4">
        <f>SUM(H8:H19)</f>
        <v>2675000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2451000</v>
      </c>
      <c r="G13" s="19">
        <v>2561000</v>
      </c>
      <c r="H13" s="19">
        <v>2675000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2178000</v>
      </c>
      <c r="G20" s="3">
        <f>SUM(G21:G29)</f>
        <v>6000000</v>
      </c>
      <c r="H20" s="3">
        <f>SUM(H21:H29)</f>
        <v>1100000</v>
      </c>
    </row>
    <row r="21" spans="5:8" ht="13" x14ac:dyDescent="0.3">
      <c r="E21" s="26" t="s">
        <v>24</v>
      </c>
      <c r="F21" s="19">
        <v>1000000</v>
      </c>
      <c r="G21" s="19">
        <v>1000000</v>
      </c>
      <c r="H21" s="19">
        <v>1100000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1178000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153761000</v>
      </c>
      <c r="G30" s="18">
        <f>+G5+G6+G7+G20</f>
        <v>164678000</v>
      </c>
      <c r="H30" s="18">
        <f>+H5+H6+H7+H20</f>
        <v>163330000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153761000</v>
      </c>
      <c r="G42" s="30">
        <f>+G30+G41</f>
        <v>164678000</v>
      </c>
      <c r="H42" s="30">
        <f>+H30+H41</f>
        <v>163330000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32" t="s">
        <v>72</v>
      </c>
      <c r="F54" s="7"/>
      <c r="G54" s="8"/>
      <c r="H54" s="9"/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K52" sqref="K5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135615000</v>
      </c>
      <c r="G5" s="3">
        <v>142224000</v>
      </c>
      <c r="H5" s="3">
        <v>142833000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2583000</v>
      </c>
      <c r="G7" s="4">
        <f>SUM(G8:G19)</f>
        <v>2699000</v>
      </c>
      <c r="H7" s="4">
        <f>SUM(H8:H19)</f>
        <v>2820000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2583000</v>
      </c>
      <c r="G13" s="19">
        <v>2699000</v>
      </c>
      <c r="H13" s="19">
        <v>2820000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9884000</v>
      </c>
      <c r="G20" s="3">
        <f>SUM(G21:G29)</f>
        <v>2300000</v>
      </c>
      <c r="H20" s="3">
        <f>SUM(H21:H29)</f>
        <v>7400000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2400000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3584000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/>
      <c r="H26" s="11">
        <v>5000000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148082000</v>
      </c>
      <c r="G30" s="18">
        <f>+G5+G6+G7+G20</f>
        <v>147223000</v>
      </c>
      <c r="H30" s="18">
        <f>+H5+H6+H7+H20</f>
        <v>153053000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148082000</v>
      </c>
      <c r="G42" s="30">
        <f>+G30+G41</f>
        <v>147223000</v>
      </c>
      <c r="H42" s="30">
        <f>+H30+H41</f>
        <v>153053000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32" t="s">
        <v>72</v>
      </c>
      <c r="F54" s="7"/>
      <c r="G54" s="8"/>
      <c r="H54" s="9"/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workbookViewId="0">
      <selection activeCell="K52" sqref="K52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173824000</v>
      </c>
      <c r="G5" s="3">
        <v>181780000</v>
      </c>
      <c r="H5" s="3">
        <v>191177000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2350000</v>
      </c>
      <c r="G7" s="4">
        <f>SUM(G8:G19)</f>
        <v>2455000</v>
      </c>
      <c r="H7" s="4">
        <f>SUM(H8:H19)</f>
        <v>2565000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>
        <v>2350000</v>
      </c>
      <c r="G13" s="19">
        <v>2455000</v>
      </c>
      <c r="H13" s="19">
        <v>2565000</v>
      </c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2397000</v>
      </c>
      <c r="G20" s="3">
        <f>SUM(G21:G29)</f>
        <v>1300000</v>
      </c>
      <c r="H20" s="3">
        <f>SUM(H21:H29)</f>
        <v>1400000</v>
      </c>
    </row>
    <row r="21" spans="5:8" ht="13" x14ac:dyDescent="0.3">
      <c r="E21" s="26" t="s">
        <v>24</v>
      </c>
      <c r="F21" s="19">
        <v>1300000</v>
      </c>
      <c r="G21" s="19">
        <v>1300000</v>
      </c>
      <c r="H21" s="19">
        <v>1400000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1097000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178571000</v>
      </c>
      <c r="G30" s="18">
        <f>+G5+G6+G7+G20</f>
        <v>185535000</v>
      </c>
      <c r="H30" s="18">
        <f>+H5+H6+H7+H20</f>
        <v>195142000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0</v>
      </c>
      <c r="G32" s="3">
        <f>SUM(G33:G38)</f>
        <v>0</v>
      </c>
      <c r="H32" s="3">
        <f>SUM(H33:H38)</f>
        <v>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/>
      <c r="G34" s="11"/>
      <c r="H34" s="11"/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0</v>
      </c>
      <c r="G41" s="30">
        <f>+G32+G39</f>
        <v>0</v>
      </c>
      <c r="H41" s="30">
        <f>+H32+H39</f>
        <v>0</v>
      </c>
    </row>
    <row r="42" spans="5:8" ht="14" x14ac:dyDescent="0.3">
      <c r="E42" s="29" t="s">
        <v>41</v>
      </c>
      <c r="F42" s="30">
        <f>+F30+F41</f>
        <v>178571000</v>
      </c>
      <c r="G42" s="30">
        <f>+G30+G41</f>
        <v>185535000</v>
      </c>
      <c r="H42" s="30">
        <f>+H30+H41</f>
        <v>195142000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0</v>
      </c>
      <c r="G45" s="4">
        <f>SUM(G47+G53+G59+G65+G71+G77+G83+G89+G95+G101+G107+G113)</f>
        <v>0</v>
      </c>
      <c r="H45" s="4">
        <f>SUM(H47+H53+H59+H65+H71+H77+H83+H89+H95+H101+H107+H113)</f>
        <v>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32" t="s">
        <v>72</v>
      </c>
      <c r="F54" s="7"/>
      <c r="G54" s="8"/>
      <c r="H54" s="9"/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0</v>
      </c>
      <c r="G118" s="18">
        <f>SUM(G45)</f>
        <v>0</v>
      </c>
      <c r="H118" s="18">
        <f>SUM(H45)</f>
        <v>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84906000</v>
      </c>
      <c r="G5" s="3">
        <v>90748000</v>
      </c>
      <c r="H5" s="3">
        <v>93708000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51543000</v>
      </c>
      <c r="G7" s="4">
        <f>SUM(G8:G19)</f>
        <v>48106000</v>
      </c>
      <c r="H7" s="4">
        <f>SUM(H8:H19)</f>
        <v>49428000</v>
      </c>
    </row>
    <row r="8" spans="5:8" ht="13" x14ac:dyDescent="0.3">
      <c r="E8" s="26" t="s">
        <v>11</v>
      </c>
      <c r="F8" s="11">
        <v>19688000</v>
      </c>
      <c r="G8" s="11">
        <v>20401000</v>
      </c>
      <c r="H8" s="11">
        <v>21143000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528000</v>
      </c>
      <c r="G11" s="11">
        <v>7418000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31327000</v>
      </c>
      <c r="G16" s="11">
        <v>20287000</v>
      </c>
      <c r="H16" s="11">
        <v>23285000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7950000</v>
      </c>
      <c r="G20" s="3">
        <f>SUM(G21:G29)</f>
        <v>8000000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144399000</v>
      </c>
      <c r="G30" s="18">
        <f>+G5+G6+G7+G20</f>
        <v>146854000</v>
      </c>
      <c r="H30" s="18">
        <f>+H5+H6+H7+H20</f>
        <v>146136000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79000</v>
      </c>
      <c r="G32" s="3">
        <f>SUM(G33:G38)</f>
        <v>98000</v>
      </c>
      <c r="H32" s="3">
        <f>SUM(H33:H38)</f>
        <v>97000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79000</v>
      </c>
      <c r="G34" s="11">
        <v>98000</v>
      </c>
      <c r="H34" s="11">
        <v>97000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79000</v>
      </c>
      <c r="G41" s="30">
        <f>+G32+G39</f>
        <v>98000</v>
      </c>
      <c r="H41" s="30">
        <f>+H32+H39</f>
        <v>97000</v>
      </c>
    </row>
    <row r="42" spans="5:8" ht="14" x14ac:dyDescent="0.3">
      <c r="E42" s="29" t="s">
        <v>41</v>
      </c>
      <c r="F42" s="30">
        <f>+F30+F41</f>
        <v>144478000</v>
      </c>
      <c r="G42" s="30">
        <f>+G30+G41</f>
        <v>146952000</v>
      </c>
      <c r="H42" s="30">
        <f>+H30+H41</f>
        <v>146233000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2935000</v>
      </c>
      <c r="G45" s="4">
        <f>SUM(G47+G53+G59+G65+G71+G77+G83+G89+G95+G101+G107+G113)</f>
        <v>3082000</v>
      </c>
      <c r="H45" s="4">
        <f>SUM(H47+H53+H59+H65+H71+H77+H83+H89+H95+H101+H107+H113)</f>
        <v>3236000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2935000</v>
      </c>
      <c r="G53" s="3">
        <f>SUM(G54:G57)</f>
        <v>3082000</v>
      </c>
      <c r="H53" s="3">
        <f>SUM(H54:H57)</f>
        <v>3236000</v>
      </c>
    </row>
    <row r="54" spans="5:8" x14ac:dyDescent="0.25">
      <c r="E54" s="32" t="s">
        <v>72</v>
      </c>
      <c r="F54" s="7">
        <v>2935000</v>
      </c>
      <c r="G54" s="8">
        <v>3082000</v>
      </c>
      <c r="H54" s="9">
        <v>3236000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2935000</v>
      </c>
      <c r="G118" s="18">
        <f>SUM(G45)</f>
        <v>3082000</v>
      </c>
      <c r="H118" s="18">
        <f>SUM(H45)</f>
        <v>3236000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49" sqref="H49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110594000</v>
      </c>
      <c r="G5" s="3">
        <v>117509000</v>
      </c>
      <c r="H5" s="3">
        <v>120502000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55045000</v>
      </c>
      <c r="G7" s="4">
        <f>SUM(G8:G19)</f>
        <v>46800000</v>
      </c>
      <c r="H7" s="4">
        <f>SUM(H8:H19)</f>
        <v>46322000</v>
      </c>
    </row>
    <row r="8" spans="5:8" ht="13" x14ac:dyDescent="0.3">
      <c r="E8" s="26" t="s">
        <v>11</v>
      </c>
      <c r="F8" s="11">
        <v>23789000</v>
      </c>
      <c r="G8" s="11">
        <v>24700000</v>
      </c>
      <c r="H8" s="11">
        <v>25650000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14436000</v>
      </c>
      <c r="G11" s="11">
        <v>7100000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16820000</v>
      </c>
      <c r="G16" s="11">
        <v>15000000</v>
      </c>
      <c r="H16" s="11">
        <v>15672000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3389000</v>
      </c>
      <c r="G20" s="3">
        <f>SUM(G21:G29)</f>
        <v>2300000</v>
      </c>
      <c r="H20" s="3">
        <f>SUM(H21:H29)</f>
        <v>2438000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2438000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1089000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169028000</v>
      </c>
      <c r="G30" s="18">
        <f>+G5+G6+G7+G20</f>
        <v>166609000</v>
      </c>
      <c r="H30" s="18">
        <f>+H5+H6+H7+H20</f>
        <v>169262000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39000</v>
      </c>
      <c r="G32" s="3">
        <f>SUM(G33:G38)</f>
        <v>183000</v>
      </c>
      <c r="H32" s="3">
        <f>SUM(H33:H38)</f>
        <v>2233000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39000</v>
      </c>
      <c r="G34" s="11">
        <v>183000</v>
      </c>
      <c r="H34" s="11">
        <v>2233000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39000</v>
      </c>
      <c r="G41" s="30">
        <f>+G32+G39</f>
        <v>183000</v>
      </c>
      <c r="H41" s="30">
        <f>+H32+H39</f>
        <v>2233000</v>
      </c>
    </row>
    <row r="42" spans="5:8" ht="14" x14ac:dyDescent="0.3">
      <c r="E42" s="29" t="s">
        <v>41</v>
      </c>
      <c r="F42" s="30">
        <f>+F30+F41</f>
        <v>169067000</v>
      </c>
      <c r="G42" s="30">
        <f>+G30+G41</f>
        <v>166792000</v>
      </c>
      <c r="H42" s="30">
        <f>+H30+H41</f>
        <v>171495000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7769000</v>
      </c>
      <c r="G45" s="4">
        <f>SUM(G47+G53+G59+G65+G71+G77+G83+G89+G95+G101+G107+G113)</f>
        <v>8158000</v>
      </c>
      <c r="H45" s="4">
        <f>SUM(H47+H53+H59+H65+H71+H77+H83+H89+H95+H101+H107+H113)</f>
        <v>8566000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7769000</v>
      </c>
      <c r="G47" s="3">
        <f>SUM(G48:G51)</f>
        <v>8158000</v>
      </c>
      <c r="H47" s="3">
        <f>SUM(H48:H51)</f>
        <v>8566000</v>
      </c>
    </row>
    <row r="48" spans="5:8" x14ac:dyDescent="0.25">
      <c r="E48" s="32" t="s">
        <v>70</v>
      </c>
      <c r="F48" s="7">
        <v>7769000</v>
      </c>
      <c r="G48" s="8">
        <v>8158000</v>
      </c>
      <c r="H48" s="9">
        <v>8566000</v>
      </c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0</v>
      </c>
      <c r="G53" s="3">
        <f>SUM(G54:G57)</f>
        <v>0</v>
      </c>
      <c r="H53" s="3">
        <f>SUM(H54:H57)</f>
        <v>0</v>
      </c>
    </row>
    <row r="54" spans="5:8" x14ac:dyDescent="0.25">
      <c r="E54" s="32" t="s">
        <v>72</v>
      </c>
      <c r="F54" s="7"/>
      <c r="G54" s="8"/>
      <c r="H54" s="9"/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7769000</v>
      </c>
      <c r="G118" s="18">
        <f>SUM(G45)</f>
        <v>8158000</v>
      </c>
      <c r="H118" s="18">
        <f>SUM(H45)</f>
        <v>8566000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0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93733000</v>
      </c>
      <c r="G5" s="3">
        <v>100631000</v>
      </c>
      <c r="H5" s="3">
        <v>103432000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49603000</v>
      </c>
      <c r="G7" s="4">
        <f>SUM(G8:G19)</f>
        <v>46875000</v>
      </c>
      <c r="H7" s="4">
        <f>SUM(H8:H19)</f>
        <v>50263000</v>
      </c>
    </row>
    <row r="8" spans="5:8" ht="13" x14ac:dyDescent="0.3">
      <c r="E8" s="26" t="s">
        <v>11</v>
      </c>
      <c r="F8" s="11">
        <v>20707000</v>
      </c>
      <c r="G8" s="11">
        <v>21469000</v>
      </c>
      <c r="H8" s="11">
        <v>22263000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4476000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8896000</v>
      </c>
      <c r="G15" s="11"/>
      <c r="H15" s="11"/>
    </row>
    <row r="16" spans="5:8" ht="13" x14ac:dyDescent="0.3">
      <c r="E16" s="26" t="s">
        <v>19</v>
      </c>
      <c r="F16" s="11">
        <v>20000000</v>
      </c>
      <c r="G16" s="11">
        <v>20930000</v>
      </c>
      <c r="H16" s="11">
        <v>25000000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3000000</v>
      </c>
      <c r="G20" s="3">
        <f>SUM(G21:G29)</f>
        <v>3000000</v>
      </c>
      <c r="H20" s="3">
        <f>SUM(H21:H29)</f>
        <v>3138000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3138000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/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146336000</v>
      </c>
      <c r="G30" s="18">
        <f>+G5+G6+G7+G20</f>
        <v>150506000</v>
      </c>
      <c r="H30" s="18">
        <f>+H5+H6+H7+H20</f>
        <v>156833000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59000</v>
      </c>
      <c r="G32" s="3">
        <f>SUM(G33:G38)</f>
        <v>78000</v>
      </c>
      <c r="H32" s="3">
        <f>SUM(H33:H38)</f>
        <v>76000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59000</v>
      </c>
      <c r="G34" s="11">
        <v>78000</v>
      </c>
      <c r="H34" s="11">
        <v>76000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59000</v>
      </c>
      <c r="G41" s="30">
        <f>+G32+G39</f>
        <v>78000</v>
      </c>
      <c r="H41" s="30">
        <f>+H32+H39</f>
        <v>76000</v>
      </c>
    </row>
    <row r="42" spans="5:8" ht="14" x14ac:dyDescent="0.3">
      <c r="E42" s="29" t="s">
        <v>41</v>
      </c>
      <c r="F42" s="30">
        <f>+F30+F41</f>
        <v>146395000</v>
      </c>
      <c r="G42" s="30">
        <f>+G30+G41</f>
        <v>150584000</v>
      </c>
      <c r="H42" s="30">
        <f>+H30+H41</f>
        <v>156909000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629000</v>
      </c>
      <c r="G45" s="4">
        <f>SUM(G47+G53+G59+G65+G71+G77+G83+G89+G95+G101+G107+G113)</f>
        <v>661000</v>
      </c>
      <c r="H45" s="4">
        <f>SUM(H47+H53+H59+H65+H71+H77+H83+H89+H95+H101+H107+H113)</f>
        <v>694000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629000</v>
      </c>
      <c r="G53" s="3">
        <f>SUM(G54:G57)</f>
        <v>661000</v>
      </c>
      <c r="H53" s="3">
        <f>SUM(H54:H57)</f>
        <v>694000</v>
      </c>
    </row>
    <row r="54" spans="5:8" x14ac:dyDescent="0.25">
      <c r="E54" s="32" t="s">
        <v>72</v>
      </c>
      <c r="F54" s="7">
        <v>629000</v>
      </c>
      <c r="G54" s="8">
        <v>661000</v>
      </c>
      <c r="H54" s="9">
        <v>694000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629000</v>
      </c>
      <c r="G118" s="18">
        <f>SUM(G45)</f>
        <v>661000</v>
      </c>
      <c r="H118" s="18">
        <f>SUM(H45)</f>
        <v>694000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6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49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158510000</v>
      </c>
      <c r="G5" s="3">
        <v>170293000</v>
      </c>
      <c r="H5" s="3">
        <v>174531000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45072000</v>
      </c>
      <c r="G7" s="4">
        <f>SUM(G8:G19)</f>
        <v>58576000</v>
      </c>
      <c r="H7" s="4">
        <f>SUM(H8:H19)</f>
        <v>116698000</v>
      </c>
    </row>
    <row r="8" spans="5:8" ht="13" x14ac:dyDescent="0.3">
      <c r="E8" s="26" t="s">
        <v>11</v>
      </c>
      <c r="F8" s="11">
        <v>27272000</v>
      </c>
      <c r="G8" s="11">
        <v>28352000</v>
      </c>
      <c r="H8" s="11">
        <v>29478000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10000000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>
        <v>57000000</v>
      </c>
    </row>
    <row r="16" spans="5:8" ht="13" x14ac:dyDescent="0.3">
      <c r="E16" s="26" t="s">
        <v>19</v>
      </c>
      <c r="F16" s="11">
        <v>17800000</v>
      </c>
      <c r="G16" s="11">
        <v>20224000</v>
      </c>
      <c r="H16" s="11">
        <v>23220000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3815000</v>
      </c>
      <c r="G20" s="3">
        <f>SUM(G21:G29)</f>
        <v>2650000</v>
      </c>
      <c r="H20" s="3">
        <f>SUM(H21:H29)</f>
        <v>2788000</v>
      </c>
    </row>
    <row r="21" spans="5:8" ht="13" x14ac:dyDescent="0.3">
      <c r="E21" s="26" t="s">
        <v>24</v>
      </c>
      <c r="F21" s="19">
        <v>2650000</v>
      </c>
      <c r="G21" s="19">
        <v>2650000</v>
      </c>
      <c r="H21" s="19">
        <v>2788000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1165000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207397000</v>
      </c>
      <c r="G30" s="18">
        <f>+G5+G6+G7+G20</f>
        <v>231519000</v>
      </c>
      <c r="H30" s="18">
        <f>+H5+H6+H7+H20</f>
        <v>294017000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35040000</v>
      </c>
      <c r="G32" s="3">
        <f>SUM(G33:G38)</f>
        <v>85049000</v>
      </c>
      <c r="H32" s="3">
        <f>SUM(H33:H38)</f>
        <v>50048000</v>
      </c>
    </row>
    <row r="33" spans="5:8" ht="13" x14ac:dyDescent="0.3">
      <c r="E33" s="26" t="s">
        <v>18</v>
      </c>
      <c r="F33" s="11">
        <v>35000000</v>
      </c>
      <c r="G33" s="11">
        <v>85000000</v>
      </c>
      <c r="H33" s="11">
        <v>50000000</v>
      </c>
    </row>
    <row r="34" spans="5:8" ht="13" x14ac:dyDescent="0.3">
      <c r="E34" s="26" t="s">
        <v>36</v>
      </c>
      <c r="F34" s="11">
        <v>40000</v>
      </c>
      <c r="G34" s="11">
        <v>49000</v>
      </c>
      <c r="H34" s="11">
        <v>48000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35040000</v>
      </c>
      <c r="G41" s="30">
        <f>+G32+G39</f>
        <v>85049000</v>
      </c>
      <c r="H41" s="30">
        <f>+H32+H39</f>
        <v>50048000</v>
      </c>
    </row>
    <row r="42" spans="5:8" ht="14" x14ac:dyDescent="0.3">
      <c r="E42" s="29" t="s">
        <v>41</v>
      </c>
      <c r="F42" s="30">
        <f>+F30+F41</f>
        <v>242437000</v>
      </c>
      <c r="G42" s="30">
        <f>+G30+G41</f>
        <v>316568000</v>
      </c>
      <c r="H42" s="30">
        <f>+H30+H41</f>
        <v>344065000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8149000</v>
      </c>
      <c r="G45" s="4">
        <f>SUM(G47+G53+G59+G65+G71+G77+G83+G89+G95+G101+G107+G113)</f>
        <v>8556000</v>
      </c>
      <c r="H45" s="4">
        <f>SUM(H47+H53+H59+H65+H71+H77+H83+H89+H95+H101+H107+H113)</f>
        <v>8984000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8149000</v>
      </c>
      <c r="G53" s="3">
        <f>SUM(G54:G57)</f>
        <v>8556000</v>
      </c>
      <c r="H53" s="3">
        <f>SUM(H54:H57)</f>
        <v>8984000</v>
      </c>
    </row>
    <row r="54" spans="5:8" x14ac:dyDescent="0.25">
      <c r="E54" s="32" t="s">
        <v>72</v>
      </c>
      <c r="F54" s="7">
        <v>8149000</v>
      </c>
      <c r="G54" s="8">
        <v>8556000</v>
      </c>
      <c r="H54" s="9">
        <v>8984000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8149000</v>
      </c>
      <c r="G118" s="18">
        <f>SUM(G45)</f>
        <v>8556000</v>
      </c>
      <c r="H118" s="18">
        <f>SUM(H45)</f>
        <v>8984000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0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75080000</v>
      </c>
      <c r="G5" s="3">
        <v>79765000</v>
      </c>
      <c r="H5" s="3">
        <v>80735000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41656000</v>
      </c>
      <c r="G7" s="4">
        <f>SUM(G8:G19)</f>
        <v>50055000</v>
      </c>
      <c r="H7" s="4">
        <f>SUM(H8:H19)</f>
        <v>48926000</v>
      </c>
    </row>
    <row r="8" spans="5:8" ht="13" x14ac:dyDescent="0.3">
      <c r="E8" s="26" t="s">
        <v>11</v>
      </c>
      <c r="F8" s="11">
        <v>18969000</v>
      </c>
      <c r="G8" s="11">
        <v>19646000</v>
      </c>
      <c r="H8" s="11">
        <v>20352000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1960000</v>
      </c>
      <c r="G11" s="11">
        <v>3300000</v>
      </c>
      <c r="H11" s="11">
        <v>8250000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20727000</v>
      </c>
      <c r="G16" s="11">
        <v>27109000</v>
      </c>
      <c r="H16" s="11">
        <v>20324000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3950000</v>
      </c>
      <c r="G20" s="3">
        <f>SUM(G21:G29)</f>
        <v>3000000</v>
      </c>
      <c r="H20" s="3">
        <f>SUM(H21:H29)</f>
        <v>3000000</v>
      </c>
    </row>
    <row r="21" spans="5:8" ht="13" x14ac:dyDescent="0.3">
      <c r="E21" s="26" t="s">
        <v>24</v>
      </c>
      <c r="F21" s="19">
        <v>3000000</v>
      </c>
      <c r="G21" s="19">
        <v>3000000</v>
      </c>
      <c r="H21" s="19">
        <v>3000000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120686000</v>
      </c>
      <c r="G30" s="18">
        <f>+G5+G6+G7+G20</f>
        <v>132820000</v>
      </c>
      <c r="H30" s="18">
        <f>+H5+H6+H7+H20</f>
        <v>132661000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65039000</v>
      </c>
      <c r="G32" s="3">
        <f>SUM(G33:G38)</f>
        <v>53371000</v>
      </c>
      <c r="H32" s="3">
        <f>SUM(H33:H38)</f>
        <v>65292000</v>
      </c>
    </row>
    <row r="33" spans="5:8" ht="13" x14ac:dyDescent="0.3">
      <c r="E33" s="26" t="s">
        <v>18</v>
      </c>
      <c r="F33" s="11">
        <v>65000000</v>
      </c>
      <c r="G33" s="11">
        <v>53000000</v>
      </c>
      <c r="H33" s="11">
        <v>60000000</v>
      </c>
    </row>
    <row r="34" spans="5:8" ht="13" x14ac:dyDescent="0.3">
      <c r="E34" s="26" t="s">
        <v>36</v>
      </c>
      <c r="F34" s="11">
        <v>39000</v>
      </c>
      <c r="G34" s="11">
        <v>371000</v>
      </c>
      <c r="H34" s="11">
        <v>5292000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65039000</v>
      </c>
      <c r="G41" s="30">
        <f>+G32+G39</f>
        <v>53371000</v>
      </c>
      <c r="H41" s="30">
        <f>+H32+H39</f>
        <v>65292000</v>
      </c>
    </row>
    <row r="42" spans="5:8" ht="14" x14ac:dyDescent="0.3">
      <c r="E42" s="29" t="s">
        <v>41</v>
      </c>
      <c r="F42" s="30">
        <f>+F30+F41</f>
        <v>185725000</v>
      </c>
      <c r="G42" s="30">
        <f>+G30+G41</f>
        <v>186191000</v>
      </c>
      <c r="H42" s="30">
        <f>+H30+H41</f>
        <v>197953000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429000</v>
      </c>
      <c r="G45" s="4">
        <f>SUM(G47+G53+G59+G65+G71+G77+G83+G89+G95+G101+G107+G113)</f>
        <v>451000</v>
      </c>
      <c r="H45" s="4">
        <f>SUM(H47+H53+H59+H65+H71+H77+H83+H89+H95+H101+H107+H113)</f>
        <v>474000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429000</v>
      </c>
      <c r="G53" s="3">
        <f>SUM(G54:G57)</f>
        <v>451000</v>
      </c>
      <c r="H53" s="3">
        <f>SUM(H54:H57)</f>
        <v>474000</v>
      </c>
    </row>
    <row r="54" spans="5:8" x14ac:dyDescent="0.25">
      <c r="E54" s="32" t="s">
        <v>72</v>
      </c>
      <c r="F54" s="7">
        <v>429000</v>
      </c>
      <c r="G54" s="8">
        <v>451000</v>
      </c>
      <c r="H54" s="9">
        <v>474000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429000</v>
      </c>
      <c r="G118" s="18">
        <f>SUM(G45)</f>
        <v>451000</v>
      </c>
      <c r="H118" s="18">
        <f>SUM(H45)</f>
        <v>474000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97242000</v>
      </c>
      <c r="G5" s="3">
        <v>103309000</v>
      </c>
      <c r="H5" s="3">
        <v>104523000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30868000</v>
      </c>
      <c r="G7" s="4">
        <f>SUM(G8:G19)</f>
        <v>37219000</v>
      </c>
      <c r="H7" s="4">
        <f>SUM(H8:H19)</f>
        <v>36696000</v>
      </c>
    </row>
    <row r="8" spans="5:8" ht="13" x14ac:dyDescent="0.3">
      <c r="E8" s="26" t="s">
        <v>11</v>
      </c>
      <c r="F8" s="11">
        <v>18889000</v>
      </c>
      <c r="G8" s="11">
        <v>19563000</v>
      </c>
      <c r="H8" s="11">
        <v>20265000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3700000</v>
      </c>
      <c r="H11" s="11">
        <v>1850000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11979000</v>
      </c>
      <c r="G16" s="11">
        <v>13956000</v>
      </c>
      <c r="H16" s="11">
        <v>14581000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7050000</v>
      </c>
      <c r="G20" s="3">
        <f>SUM(G21:G29)</f>
        <v>7100000</v>
      </c>
      <c r="H20" s="3">
        <f>SUM(H21:H29)</f>
        <v>2200000</v>
      </c>
    </row>
    <row r="21" spans="5:8" ht="13" x14ac:dyDescent="0.3">
      <c r="E21" s="26" t="s">
        <v>24</v>
      </c>
      <c r="F21" s="19">
        <v>2100000</v>
      </c>
      <c r="G21" s="19">
        <v>2100000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5000000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135160000</v>
      </c>
      <c r="G30" s="18">
        <f>+G5+G6+G7+G20</f>
        <v>147628000</v>
      </c>
      <c r="H30" s="18">
        <f>+H5+H6+H7+H20</f>
        <v>143419000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25679000</v>
      </c>
      <c r="G32" s="3">
        <f>SUM(G33:G38)</f>
        <v>43473000</v>
      </c>
      <c r="H32" s="3">
        <f>SUM(H33:H38)</f>
        <v>69000</v>
      </c>
    </row>
    <row r="33" spans="5:8" ht="13" x14ac:dyDescent="0.3">
      <c r="E33" s="26" t="s">
        <v>18</v>
      </c>
      <c r="F33" s="11">
        <v>20000000</v>
      </c>
      <c r="G33" s="11">
        <v>40447000</v>
      </c>
      <c r="H33" s="11"/>
    </row>
    <row r="34" spans="5:8" ht="13" x14ac:dyDescent="0.3">
      <c r="E34" s="26" t="s">
        <v>36</v>
      </c>
      <c r="F34" s="11">
        <v>5679000</v>
      </c>
      <c r="G34" s="11">
        <v>3026000</v>
      </c>
      <c r="H34" s="11">
        <v>69000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25679000</v>
      </c>
      <c r="G41" s="30">
        <f>+G32+G39</f>
        <v>43473000</v>
      </c>
      <c r="H41" s="30">
        <f>+H32+H39</f>
        <v>69000</v>
      </c>
    </row>
    <row r="42" spans="5:8" ht="14" x14ac:dyDescent="0.3">
      <c r="E42" s="29" t="s">
        <v>41</v>
      </c>
      <c r="F42" s="30">
        <f>+F30+F41</f>
        <v>160839000</v>
      </c>
      <c r="G42" s="30">
        <f>+G30+G41</f>
        <v>191101000</v>
      </c>
      <c r="H42" s="30">
        <f>+H30+H41</f>
        <v>143488000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5817000</v>
      </c>
      <c r="G45" s="4">
        <f>SUM(G47+G53+G59+G65+G71+G77+G83+G89+G95+G101+G107+G113)</f>
        <v>2957000</v>
      </c>
      <c r="H45" s="4">
        <f>SUM(H47+H53+H59+H65+H71+H77+H83+H89+H95+H101+H107+H113)</f>
        <v>3105000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3000000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>
        <v>3000000</v>
      </c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2817000</v>
      </c>
      <c r="G53" s="3">
        <f>SUM(G54:G57)</f>
        <v>2957000</v>
      </c>
      <c r="H53" s="3">
        <f>SUM(H54:H57)</f>
        <v>3105000</v>
      </c>
    </row>
    <row r="54" spans="5:8" x14ac:dyDescent="0.25">
      <c r="E54" s="32" t="s">
        <v>72</v>
      </c>
      <c r="F54" s="7">
        <v>2817000</v>
      </c>
      <c r="G54" s="8">
        <v>2957000</v>
      </c>
      <c r="H54" s="9">
        <v>3105000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5817000</v>
      </c>
      <c r="G118" s="18">
        <f>SUM(G45)</f>
        <v>2957000</v>
      </c>
      <c r="H118" s="18">
        <f>SUM(H45)</f>
        <v>3105000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37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685410000</v>
      </c>
      <c r="G5" s="3">
        <v>740445000</v>
      </c>
      <c r="H5" s="3">
        <v>790511000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192914000</v>
      </c>
      <c r="G7" s="4">
        <f>SUM(G8:G19)</f>
        <v>193570000</v>
      </c>
      <c r="H7" s="4">
        <f>SUM(H8:H19)</f>
        <v>215570000</v>
      </c>
    </row>
    <row r="8" spans="5:8" ht="13" x14ac:dyDescent="0.3">
      <c r="E8" s="26" t="s">
        <v>11</v>
      </c>
      <c r="F8" s="11">
        <v>142914000</v>
      </c>
      <c r="G8" s="11">
        <v>149602000</v>
      </c>
      <c r="H8" s="11">
        <v>156573000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30000000</v>
      </c>
      <c r="G11" s="11">
        <v>20000000</v>
      </c>
      <c r="H11" s="11">
        <v>30000000</v>
      </c>
    </row>
    <row r="12" spans="5:8" ht="13" x14ac:dyDescent="0.3">
      <c r="E12" s="26" t="s">
        <v>15</v>
      </c>
      <c r="F12" s="19"/>
      <c r="G12" s="19">
        <v>1000000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20000000</v>
      </c>
      <c r="G16" s="11">
        <v>22968000</v>
      </c>
      <c r="H16" s="11">
        <v>23997000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6761000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3661000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885085000</v>
      </c>
      <c r="G30" s="18">
        <f>+G5+G6+G7+G20</f>
        <v>937115000</v>
      </c>
      <c r="H30" s="18">
        <f>+H5+H6+H7+H20</f>
        <v>1009319000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110923000</v>
      </c>
      <c r="G32" s="3">
        <f>SUM(G33:G38)</f>
        <v>82799000</v>
      </c>
      <c r="H32" s="3">
        <f>SUM(H33:H38)</f>
        <v>100369000</v>
      </c>
    </row>
    <row r="33" spans="5:8" ht="13" x14ac:dyDescent="0.3">
      <c r="E33" s="26" t="s">
        <v>18</v>
      </c>
      <c r="F33" s="11">
        <v>80000000</v>
      </c>
      <c r="G33" s="11">
        <v>70000000</v>
      </c>
      <c r="H33" s="11">
        <v>100000000</v>
      </c>
    </row>
    <row r="34" spans="5:8" ht="13" x14ac:dyDescent="0.3">
      <c r="E34" s="26" t="s">
        <v>36</v>
      </c>
      <c r="F34" s="11">
        <v>30823000</v>
      </c>
      <c r="G34" s="11">
        <v>11299000</v>
      </c>
      <c r="H34" s="11">
        <v>269000</v>
      </c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110923000</v>
      </c>
      <c r="G41" s="30">
        <f>+G32+G39</f>
        <v>82799000</v>
      </c>
      <c r="H41" s="30">
        <f>+H32+H39</f>
        <v>100369000</v>
      </c>
    </row>
    <row r="42" spans="5:8" ht="14" x14ac:dyDescent="0.3">
      <c r="E42" s="29" t="s">
        <v>41</v>
      </c>
      <c r="F42" s="30">
        <f>+F30+F41</f>
        <v>996008000</v>
      </c>
      <c r="G42" s="30">
        <f>+G30+G41</f>
        <v>1019914000</v>
      </c>
      <c r="H42" s="30">
        <f>+H30+H41</f>
        <v>1109688000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145476000</v>
      </c>
      <c r="G45" s="4">
        <f>SUM(G47+G53+G59+G65+G71+G77+G83+G89+G95+G101+G107+G113)</f>
        <v>152750000</v>
      </c>
      <c r="H45" s="4">
        <f>SUM(H47+H53+H59+H65+H71+H77+H83+H89+H95+H101+H107+H113)</f>
        <v>160388000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145476000</v>
      </c>
      <c r="G53" s="3">
        <f>SUM(G54:G57)</f>
        <v>152750000</v>
      </c>
      <c r="H53" s="3">
        <f>SUM(H54:H57)</f>
        <v>160388000</v>
      </c>
    </row>
    <row r="54" spans="5:8" x14ac:dyDescent="0.25">
      <c r="E54" s="32" t="s">
        <v>72</v>
      </c>
      <c r="F54" s="7">
        <v>145476000</v>
      </c>
      <c r="G54" s="8">
        <v>152750000</v>
      </c>
      <c r="H54" s="9">
        <v>160388000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145476000</v>
      </c>
      <c r="G118" s="18">
        <f>SUM(G45)</f>
        <v>152750000</v>
      </c>
      <c r="H118" s="18">
        <f>SUM(H45)</f>
        <v>160388000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6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153857000</v>
      </c>
      <c r="G5" s="3">
        <v>162889000</v>
      </c>
      <c r="H5" s="3">
        <v>164991000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46923000</v>
      </c>
      <c r="G7" s="4">
        <f>SUM(G8:G19)</f>
        <v>49953000</v>
      </c>
      <c r="H7" s="4">
        <f>SUM(H8:H19)</f>
        <v>55682000</v>
      </c>
    </row>
    <row r="8" spans="5:8" ht="13" x14ac:dyDescent="0.3">
      <c r="E8" s="26" t="s">
        <v>11</v>
      </c>
      <c r="F8" s="11">
        <v>34797000</v>
      </c>
      <c r="G8" s="11">
        <v>36242000</v>
      </c>
      <c r="H8" s="11">
        <v>37748000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280000</v>
      </c>
      <c r="G11" s="11">
        <v>1332000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11846000</v>
      </c>
      <c r="G16" s="11">
        <v>12379000</v>
      </c>
      <c r="H16" s="11">
        <v>12934000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8227000</v>
      </c>
      <c r="G20" s="3">
        <f>SUM(G21:G29)</f>
        <v>7200000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1127000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>
        <v>4000000</v>
      </c>
      <c r="G26" s="11">
        <v>4100000</v>
      </c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209007000</v>
      </c>
      <c r="G30" s="18">
        <f>+G5+G6+G7+G20</f>
        <v>220042000</v>
      </c>
      <c r="H30" s="18">
        <f>+H5+H6+H7+H20</f>
        <v>223911000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88000</v>
      </c>
      <c r="G32" s="3">
        <f>SUM(G33:G38)</f>
        <v>59000</v>
      </c>
      <c r="H32" s="3">
        <f>SUM(H33:H38)</f>
        <v>1036000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88000</v>
      </c>
      <c r="G34" s="11">
        <v>59000</v>
      </c>
      <c r="H34" s="11">
        <v>1036000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88000</v>
      </c>
      <c r="G41" s="30">
        <f>+G32+G39</f>
        <v>59000</v>
      </c>
      <c r="H41" s="30">
        <f>+H32+H39</f>
        <v>1036000</v>
      </c>
    </row>
    <row r="42" spans="5:8" ht="14" x14ac:dyDescent="0.3">
      <c r="E42" s="29" t="s">
        <v>41</v>
      </c>
      <c r="F42" s="30">
        <f>+F30+F41</f>
        <v>209095000</v>
      </c>
      <c r="G42" s="30">
        <f>+G30+G41</f>
        <v>220101000</v>
      </c>
      <c r="H42" s="30">
        <f>+H30+H41</f>
        <v>224947000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5398000</v>
      </c>
      <c r="G45" s="4">
        <f>SUM(G47+G53+G59+G65+G71+G77+G83+G89+G95+G101+G107+G113)</f>
        <v>5668000</v>
      </c>
      <c r="H45" s="4">
        <f>SUM(H47+H53+H59+H65+H71+H77+H83+H89+H95+H101+H107+H113)</f>
        <v>5951000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5398000</v>
      </c>
      <c r="G53" s="3">
        <f>SUM(G54:G57)</f>
        <v>5668000</v>
      </c>
      <c r="H53" s="3">
        <f>SUM(H54:H57)</f>
        <v>5951000</v>
      </c>
    </row>
    <row r="54" spans="5:8" x14ac:dyDescent="0.25">
      <c r="E54" s="32" t="s">
        <v>72</v>
      </c>
      <c r="F54" s="7">
        <v>5398000</v>
      </c>
      <c r="G54" s="8">
        <v>5668000</v>
      </c>
      <c r="H54" s="9">
        <v>5951000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5398000</v>
      </c>
      <c r="G118" s="18">
        <f>SUM(G45)</f>
        <v>5668000</v>
      </c>
      <c r="H118" s="18">
        <f>SUM(H45)</f>
        <v>5951000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0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251487000</v>
      </c>
      <c r="G5" s="3">
        <v>268701000</v>
      </c>
      <c r="H5" s="3">
        <v>275755000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220198000</v>
      </c>
      <c r="G7" s="4">
        <f>SUM(G8:G19)</f>
        <v>219458000</v>
      </c>
      <c r="H7" s="4">
        <f>SUM(H8:H19)</f>
        <v>184982000</v>
      </c>
    </row>
    <row r="8" spans="5:8" ht="13" x14ac:dyDescent="0.3">
      <c r="E8" s="26" t="s">
        <v>11</v>
      </c>
      <c r="F8" s="11">
        <v>56025000</v>
      </c>
      <c r="G8" s="11">
        <v>58499000</v>
      </c>
      <c r="H8" s="11">
        <v>61078000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7000000</v>
      </c>
      <c r="H11" s="11">
        <v>8000000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150000000</v>
      </c>
      <c r="G15" s="11">
        <v>133951000</v>
      </c>
      <c r="H15" s="11">
        <v>100000000</v>
      </c>
    </row>
    <row r="16" spans="5:8" ht="13" x14ac:dyDescent="0.3">
      <c r="E16" s="26" t="s">
        <v>19</v>
      </c>
      <c r="F16" s="11">
        <v>14173000</v>
      </c>
      <c r="G16" s="11">
        <v>20008000</v>
      </c>
      <c r="H16" s="11">
        <v>15904000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3950000</v>
      </c>
      <c r="G20" s="3">
        <f>SUM(G21:G29)</f>
        <v>2200000</v>
      </c>
      <c r="H20" s="3">
        <f>SUM(H21:H29)</f>
        <v>2200000</v>
      </c>
    </row>
    <row r="21" spans="5:8" ht="13" x14ac:dyDescent="0.3">
      <c r="E21" s="26" t="s">
        <v>24</v>
      </c>
      <c r="F21" s="19">
        <v>2200000</v>
      </c>
      <c r="G21" s="19">
        <v>2200000</v>
      </c>
      <c r="H21" s="19">
        <v>2200000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1750000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475635000</v>
      </c>
      <c r="G30" s="18">
        <f>+G5+G6+G7+G20</f>
        <v>490359000</v>
      </c>
      <c r="H30" s="18">
        <f>+H5+H6+H7+H20</f>
        <v>462937000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109208000</v>
      </c>
      <c r="G32" s="3">
        <f>SUM(G33:G38)</f>
        <v>31606000</v>
      </c>
      <c r="H32" s="3">
        <f>SUM(H33:H38)</f>
        <v>9999000</v>
      </c>
    </row>
    <row r="33" spans="5:8" ht="13" x14ac:dyDescent="0.3">
      <c r="E33" s="26" t="s">
        <v>18</v>
      </c>
      <c r="F33" s="11">
        <v>70000000</v>
      </c>
      <c r="G33" s="11">
        <v>20000000</v>
      </c>
      <c r="H33" s="11"/>
    </row>
    <row r="34" spans="5:8" ht="13" x14ac:dyDescent="0.3">
      <c r="E34" s="26" t="s">
        <v>36</v>
      </c>
      <c r="F34" s="11">
        <v>7058000</v>
      </c>
      <c r="G34" s="11">
        <v>11606000</v>
      </c>
      <c r="H34" s="11">
        <v>9999000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32150000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109208000</v>
      </c>
      <c r="G41" s="30">
        <f>+G32+G39</f>
        <v>31606000</v>
      </c>
      <c r="H41" s="30">
        <f>+H32+H39</f>
        <v>9999000</v>
      </c>
    </row>
    <row r="42" spans="5:8" ht="14" x14ac:dyDescent="0.3">
      <c r="E42" s="29" t="s">
        <v>41</v>
      </c>
      <c r="F42" s="30">
        <f>+F30+F41</f>
        <v>584843000</v>
      </c>
      <c r="G42" s="30">
        <f>+G30+G41</f>
        <v>521965000</v>
      </c>
      <c r="H42" s="30">
        <f>+H30+H41</f>
        <v>472936000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15608000</v>
      </c>
      <c r="G45" s="4">
        <f>SUM(G47+G53+G59+G65+G71+G77+G83+G89+G95+G101+G107+G113)</f>
        <v>13238000</v>
      </c>
      <c r="H45" s="4">
        <f>SUM(H47+H53+H59+H65+H71+H77+H83+H89+H95+H101+H107+H113)</f>
        <v>16863000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15608000</v>
      </c>
      <c r="G53" s="3">
        <f>SUM(G54:G57)</f>
        <v>13238000</v>
      </c>
      <c r="H53" s="3">
        <f>SUM(H54:H57)</f>
        <v>16863000</v>
      </c>
    </row>
    <row r="54" spans="5:8" x14ac:dyDescent="0.25">
      <c r="E54" s="32" t="s">
        <v>72</v>
      </c>
      <c r="F54" s="7">
        <v>15608000</v>
      </c>
      <c r="G54" s="8">
        <v>13238000</v>
      </c>
      <c r="H54" s="9">
        <v>16863000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15608000</v>
      </c>
      <c r="G118" s="18">
        <f>SUM(G45)</f>
        <v>13238000</v>
      </c>
      <c r="H118" s="18">
        <f>SUM(H45)</f>
        <v>16863000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9" workbookViewId="0">
      <selection activeCell="H61" sqref="H61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55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230471000</v>
      </c>
      <c r="G5" s="3">
        <v>250625000</v>
      </c>
      <c r="H5" s="3">
        <v>267130000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66184000</v>
      </c>
      <c r="G7" s="4">
        <f>SUM(G8:G19)</f>
        <v>74986000</v>
      </c>
      <c r="H7" s="4">
        <f>SUM(H8:H19)</f>
        <v>74387000</v>
      </c>
    </row>
    <row r="8" spans="5:8" ht="13" x14ac:dyDescent="0.3">
      <c r="E8" s="26" t="s">
        <v>11</v>
      </c>
      <c r="F8" s="11">
        <v>45682000</v>
      </c>
      <c r="G8" s="11">
        <v>47654000</v>
      </c>
      <c r="H8" s="11">
        <v>49711000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5480000</v>
      </c>
      <c r="G11" s="11">
        <v>8500000</v>
      </c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15022000</v>
      </c>
      <c r="G16" s="11">
        <v>18832000</v>
      </c>
      <c r="H16" s="11">
        <v>19676000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7055000</v>
      </c>
      <c r="G20" s="3">
        <f>SUM(G21:G29)</f>
        <v>2750000</v>
      </c>
      <c r="H20" s="3">
        <f>SUM(H21:H29)</f>
        <v>2888000</v>
      </c>
    </row>
    <row r="21" spans="5:8" ht="13" x14ac:dyDescent="0.3">
      <c r="E21" s="26" t="s">
        <v>24</v>
      </c>
      <c r="F21" s="19">
        <v>2750000</v>
      </c>
      <c r="G21" s="19">
        <v>2750000</v>
      </c>
      <c r="H21" s="19">
        <v>2888000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4305000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303710000</v>
      </c>
      <c r="G30" s="18">
        <f>+G5+G6+G7+G20</f>
        <v>328361000</v>
      </c>
      <c r="H30" s="18">
        <f>+H5+H6+H7+H20</f>
        <v>344405000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60089000</v>
      </c>
      <c r="G32" s="3">
        <f>SUM(G33:G38)</f>
        <v>51642000</v>
      </c>
      <c r="H32" s="3">
        <f>SUM(H33:H38)</f>
        <v>90077000</v>
      </c>
    </row>
    <row r="33" spans="5:8" ht="13" x14ac:dyDescent="0.3">
      <c r="E33" s="26" t="s">
        <v>18</v>
      </c>
      <c r="F33" s="11">
        <v>60000000</v>
      </c>
      <c r="G33" s="11">
        <v>50000000</v>
      </c>
      <c r="H33" s="11">
        <v>60000000</v>
      </c>
    </row>
    <row r="34" spans="5:8" ht="13" x14ac:dyDescent="0.3">
      <c r="E34" s="26" t="s">
        <v>36</v>
      </c>
      <c r="F34" s="11">
        <v>89000</v>
      </c>
      <c r="G34" s="11">
        <v>1642000</v>
      </c>
      <c r="H34" s="11">
        <v>30077000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60089000</v>
      </c>
      <c r="G41" s="30">
        <f>+G32+G39</f>
        <v>51642000</v>
      </c>
      <c r="H41" s="30">
        <f>+H32+H39</f>
        <v>90077000</v>
      </c>
    </row>
    <row r="42" spans="5:8" ht="14" x14ac:dyDescent="0.3">
      <c r="E42" s="29" t="s">
        <v>41</v>
      </c>
      <c r="F42" s="30">
        <f>+F30+F41</f>
        <v>363799000</v>
      </c>
      <c r="G42" s="30">
        <f>+G30+G41</f>
        <v>380003000</v>
      </c>
      <c r="H42" s="30">
        <f>+H30+H41</f>
        <v>434482000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17608000</v>
      </c>
      <c r="G45" s="4">
        <f>SUM(G47+G53+G59+G65+G71+G77+G83+G89+G95+G101+G107+G113)</f>
        <v>18238000</v>
      </c>
      <c r="H45" s="4">
        <f>SUM(H47+H53+H59+H65+H71+H77+H83+H89+H95+H101+H107+H113)</f>
        <v>18900000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12608000</v>
      </c>
      <c r="G53" s="3">
        <f>SUM(G54:G57)</f>
        <v>13238000</v>
      </c>
      <c r="H53" s="3">
        <f>SUM(H54:H57)</f>
        <v>13900000</v>
      </c>
    </row>
    <row r="54" spans="5:8" x14ac:dyDescent="0.25">
      <c r="E54" s="32" t="s">
        <v>72</v>
      </c>
      <c r="F54" s="7">
        <v>12608000</v>
      </c>
      <c r="G54" s="8">
        <v>13238000</v>
      </c>
      <c r="H54" s="9">
        <v>13900000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5000000</v>
      </c>
      <c r="G59" s="3">
        <f>SUM(G60:G63)</f>
        <v>5000000</v>
      </c>
      <c r="H59" s="3">
        <f>SUM(H60:H63)</f>
        <v>5000000</v>
      </c>
    </row>
    <row r="60" spans="5:8" ht="14.5" x14ac:dyDescent="0.25">
      <c r="E60" s="34" t="s">
        <v>74</v>
      </c>
      <c r="F60" s="7">
        <v>5000000</v>
      </c>
      <c r="G60" s="8">
        <v>5000000</v>
      </c>
      <c r="H60" s="9">
        <v>5000000</v>
      </c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17608000</v>
      </c>
      <c r="G118" s="18">
        <f>SUM(G45)</f>
        <v>18238000</v>
      </c>
      <c r="H118" s="18">
        <f>SUM(H45)</f>
        <v>18900000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56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130625000</v>
      </c>
      <c r="G5" s="3">
        <v>140638000</v>
      </c>
      <c r="H5" s="3">
        <v>145690000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57319000</v>
      </c>
      <c r="G7" s="4">
        <f>SUM(G8:G19)</f>
        <v>50825000</v>
      </c>
      <c r="H7" s="4">
        <f>SUM(H8:H19)</f>
        <v>53518000</v>
      </c>
    </row>
    <row r="8" spans="5:8" ht="13" x14ac:dyDescent="0.3">
      <c r="E8" s="26" t="s">
        <v>11</v>
      </c>
      <c r="F8" s="11">
        <v>29630000</v>
      </c>
      <c r="G8" s="11">
        <v>30825000</v>
      </c>
      <c r="H8" s="11">
        <v>32070000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>
        <v>1000000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27689000</v>
      </c>
      <c r="G16" s="11">
        <v>20000000</v>
      </c>
      <c r="H16" s="11">
        <v>20448000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3800000</v>
      </c>
      <c r="G20" s="3">
        <f>SUM(G21:G29)</f>
        <v>2850000</v>
      </c>
      <c r="H20" s="3">
        <f>SUM(H21:H29)</f>
        <v>2988000</v>
      </c>
    </row>
    <row r="21" spans="5:8" ht="13" x14ac:dyDescent="0.3">
      <c r="E21" s="26" t="s">
        <v>24</v>
      </c>
      <c r="F21" s="19">
        <v>2850000</v>
      </c>
      <c r="G21" s="19">
        <v>2850000</v>
      </c>
      <c r="H21" s="19">
        <v>2988000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191744000</v>
      </c>
      <c r="G30" s="18">
        <f>+G5+G6+G7+G20</f>
        <v>194313000</v>
      </c>
      <c r="H30" s="18">
        <f>+H5+H6+H7+H20</f>
        <v>202196000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154678000</v>
      </c>
      <c r="G32" s="3">
        <f>SUM(G33:G38)</f>
        <v>162189000</v>
      </c>
      <c r="H32" s="3">
        <f>SUM(H33:H38)</f>
        <v>211218000</v>
      </c>
    </row>
    <row r="33" spans="5:8" ht="13" x14ac:dyDescent="0.3">
      <c r="E33" s="26" t="s">
        <v>18</v>
      </c>
      <c r="F33" s="11">
        <v>128399000</v>
      </c>
      <c r="G33" s="11">
        <v>130000000</v>
      </c>
      <c r="H33" s="11">
        <v>193049000</v>
      </c>
    </row>
    <row r="34" spans="5:8" ht="13" x14ac:dyDescent="0.3">
      <c r="E34" s="26" t="s">
        <v>36</v>
      </c>
      <c r="F34" s="11">
        <v>26279000</v>
      </c>
      <c r="G34" s="11">
        <v>32189000</v>
      </c>
      <c r="H34" s="11">
        <v>18169000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154678000</v>
      </c>
      <c r="G41" s="30">
        <f>+G32+G39</f>
        <v>162189000</v>
      </c>
      <c r="H41" s="30">
        <f>+H32+H39</f>
        <v>211218000</v>
      </c>
    </row>
    <row r="42" spans="5:8" ht="14" x14ac:dyDescent="0.3">
      <c r="E42" s="29" t="s">
        <v>41</v>
      </c>
      <c r="F42" s="30">
        <f>+F30+F41</f>
        <v>346422000</v>
      </c>
      <c r="G42" s="30">
        <f>+G30+G41</f>
        <v>356502000</v>
      </c>
      <c r="H42" s="30">
        <f>+H30+H41</f>
        <v>413414000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843000</v>
      </c>
      <c r="G45" s="4">
        <f>SUM(G47+G53+G59+G65+G71+G77+G83+G89+G95+G101+G107+G113)</f>
        <v>885000</v>
      </c>
      <c r="H45" s="4">
        <f>SUM(H47+H53+H59+H65+H71+H77+H83+H89+H95+H101+H107+H113)</f>
        <v>929000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843000</v>
      </c>
      <c r="G53" s="3">
        <f>SUM(G54:G57)</f>
        <v>885000</v>
      </c>
      <c r="H53" s="3">
        <f>SUM(H54:H57)</f>
        <v>929000</v>
      </c>
    </row>
    <row r="54" spans="5:8" x14ac:dyDescent="0.25">
      <c r="E54" s="32" t="s">
        <v>72</v>
      </c>
      <c r="F54" s="7">
        <v>843000</v>
      </c>
      <c r="G54" s="8">
        <v>885000</v>
      </c>
      <c r="H54" s="9">
        <v>929000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843000</v>
      </c>
      <c r="G118" s="18">
        <f>SUM(G45)</f>
        <v>885000</v>
      </c>
      <c r="H118" s="18">
        <f>SUM(H45)</f>
        <v>929000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6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57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801631000</v>
      </c>
      <c r="G5" s="3">
        <v>858923000</v>
      </c>
      <c r="H5" s="3">
        <v>877045000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234059000</v>
      </c>
      <c r="G7" s="4">
        <f>SUM(G8:G19)</f>
        <v>254501000</v>
      </c>
      <c r="H7" s="4">
        <f>SUM(H8:H19)</f>
        <v>276360000</v>
      </c>
    </row>
    <row r="8" spans="5:8" ht="13" x14ac:dyDescent="0.3">
      <c r="E8" s="26" t="s">
        <v>11</v>
      </c>
      <c r="F8" s="11">
        <v>195742000</v>
      </c>
      <c r="G8" s="11">
        <v>204991000</v>
      </c>
      <c r="H8" s="11">
        <v>214632000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>
        <v>10000000</v>
      </c>
      <c r="H11" s="11">
        <v>5000000</v>
      </c>
    </row>
    <row r="12" spans="5:8" ht="13" x14ac:dyDescent="0.3">
      <c r="E12" s="26" t="s">
        <v>15</v>
      </c>
      <c r="F12" s="19"/>
      <c r="G12" s="19">
        <v>2000000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38317000</v>
      </c>
      <c r="G16" s="11">
        <v>37510000</v>
      </c>
      <c r="H16" s="11">
        <v>51728000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8399000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5299000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1044089000</v>
      </c>
      <c r="G30" s="18">
        <f>+G5+G6+G7+G20</f>
        <v>1116524000</v>
      </c>
      <c r="H30" s="18">
        <f>+H5+H6+H7+H20</f>
        <v>1156643000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181866000</v>
      </c>
      <c r="G32" s="3">
        <f>SUM(G33:G38)</f>
        <v>208645000</v>
      </c>
      <c r="H32" s="3">
        <f>SUM(H33:H38)</f>
        <v>262672000</v>
      </c>
    </row>
    <row r="33" spans="5:8" ht="13" x14ac:dyDescent="0.3">
      <c r="E33" s="26" t="s">
        <v>18</v>
      </c>
      <c r="F33" s="11">
        <v>154000000</v>
      </c>
      <c r="G33" s="11">
        <v>195000000</v>
      </c>
      <c r="H33" s="11">
        <v>260000000</v>
      </c>
    </row>
    <row r="34" spans="5:8" ht="13" x14ac:dyDescent="0.3">
      <c r="E34" s="26" t="s">
        <v>36</v>
      </c>
      <c r="F34" s="11">
        <v>6566000</v>
      </c>
      <c r="G34" s="11">
        <v>12645000</v>
      </c>
      <c r="H34" s="11">
        <v>1672000</v>
      </c>
    </row>
    <row r="35" spans="5:8" ht="13" x14ac:dyDescent="0.3">
      <c r="E35" s="26" t="s">
        <v>37</v>
      </c>
      <c r="F35" s="11">
        <v>1300000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>
        <v>20000000</v>
      </c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181866000</v>
      </c>
      <c r="G41" s="30">
        <f>+G32+G39</f>
        <v>208645000</v>
      </c>
      <c r="H41" s="30">
        <f>+H32+H39</f>
        <v>262672000</v>
      </c>
    </row>
    <row r="42" spans="5:8" ht="14" x14ac:dyDescent="0.3">
      <c r="E42" s="29" t="s">
        <v>41</v>
      </c>
      <c r="F42" s="30">
        <f>+F30+F41</f>
        <v>1225955000</v>
      </c>
      <c r="G42" s="30">
        <f>+G30+G41</f>
        <v>1325169000</v>
      </c>
      <c r="H42" s="30">
        <f>+H30+H41</f>
        <v>1419315000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35449000</v>
      </c>
      <c r="G45" s="4">
        <f>SUM(G47+G53+G59+G65+G71+G77+G83+G89+G95+G101+G107+G113)</f>
        <v>37222000</v>
      </c>
      <c r="H45" s="4">
        <f>SUM(H47+H53+H59+H65+H71+H77+H83+H89+H95+H101+H107+H113)</f>
        <v>39083000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35449000</v>
      </c>
      <c r="G53" s="3">
        <f>SUM(G54:G57)</f>
        <v>37222000</v>
      </c>
      <c r="H53" s="3">
        <f>SUM(H54:H57)</f>
        <v>39083000</v>
      </c>
    </row>
    <row r="54" spans="5:8" x14ac:dyDescent="0.25">
      <c r="E54" s="32" t="s">
        <v>72</v>
      </c>
      <c r="F54" s="7">
        <v>35449000</v>
      </c>
      <c r="G54" s="8">
        <v>37222000</v>
      </c>
      <c r="H54" s="9">
        <v>39083000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35449000</v>
      </c>
      <c r="G118" s="18">
        <f>SUM(G45)</f>
        <v>37222000</v>
      </c>
      <c r="H118" s="18">
        <f>SUM(H45)</f>
        <v>39083000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6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58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99870000</v>
      </c>
      <c r="G5" s="3">
        <v>106739000</v>
      </c>
      <c r="H5" s="3">
        <v>109339000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60180000</v>
      </c>
      <c r="G7" s="4">
        <f>SUM(G8:G19)</f>
        <v>54966000</v>
      </c>
      <c r="H7" s="4">
        <f>SUM(H8:H19)</f>
        <v>49826000</v>
      </c>
    </row>
    <row r="8" spans="5:8" ht="13" x14ac:dyDescent="0.3">
      <c r="E8" s="26" t="s">
        <v>11</v>
      </c>
      <c r="F8" s="11">
        <v>24403000</v>
      </c>
      <c r="G8" s="11">
        <v>25344000</v>
      </c>
      <c r="H8" s="11">
        <v>26325000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5000000</v>
      </c>
      <c r="G11" s="11">
        <v>10000000</v>
      </c>
      <c r="H11" s="11">
        <v>3000000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30777000</v>
      </c>
      <c r="G16" s="11">
        <v>19622000</v>
      </c>
      <c r="H16" s="11">
        <v>20501000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4318000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1218000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164368000</v>
      </c>
      <c r="G30" s="18">
        <f>+G5+G6+G7+G20</f>
        <v>164805000</v>
      </c>
      <c r="H30" s="18">
        <f>+H5+H6+H7+H20</f>
        <v>162265000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432000</v>
      </c>
      <c r="G32" s="3">
        <f>SUM(G33:G38)</f>
        <v>4617000</v>
      </c>
      <c r="H32" s="3">
        <f>SUM(H33:H38)</f>
        <v>1984000</v>
      </c>
    </row>
    <row r="33" spans="5:8" ht="13" x14ac:dyDescent="0.3">
      <c r="E33" s="26" t="s">
        <v>18</v>
      </c>
      <c r="F33" s="11"/>
      <c r="G33" s="11"/>
      <c r="H33" s="11"/>
    </row>
    <row r="34" spans="5:8" ht="13" x14ac:dyDescent="0.3">
      <c r="E34" s="26" t="s">
        <v>36</v>
      </c>
      <c r="F34" s="11">
        <v>432000</v>
      </c>
      <c r="G34" s="11">
        <v>4617000</v>
      </c>
      <c r="H34" s="11">
        <v>1984000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432000</v>
      </c>
      <c r="G41" s="30">
        <f>+G32+G39</f>
        <v>4617000</v>
      </c>
      <c r="H41" s="30">
        <f>+H32+H39</f>
        <v>1984000</v>
      </c>
    </row>
    <row r="42" spans="5:8" ht="14" x14ac:dyDescent="0.3">
      <c r="E42" s="29" t="s">
        <v>41</v>
      </c>
      <c r="F42" s="30">
        <f>+F30+F41</f>
        <v>164800000</v>
      </c>
      <c r="G42" s="30">
        <f>+G30+G41</f>
        <v>169422000</v>
      </c>
      <c r="H42" s="30">
        <f>+H30+H41</f>
        <v>164249000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3753000</v>
      </c>
      <c r="G45" s="4">
        <f>SUM(G47+G53+G59+G65+G71+G77+G83+G89+G95+G101+G107+G113)</f>
        <v>2627000</v>
      </c>
      <c r="H45" s="4">
        <f>SUM(H47+H53+H59+H65+H71+H77+H83+H89+H95+H101+H107+H113)</f>
        <v>2758000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1251000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>
        <v>1251000</v>
      </c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2502000</v>
      </c>
      <c r="G53" s="3">
        <f>SUM(G54:G57)</f>
        <v>2627000</v>
      </c>
      <c r="H53" s="3">
        <f>SUM(H54:H57)</f>
        <v>2758000</v>
      </c>
    </row>
    <row r="54" spans="5:8" x14ac:dyDescent="0.25">
      <c r="E54" s="32" t="s">
        <v>72</v>
      </c>
      <c r="F54" s="7">
        <v>2502000</v>
      </c>
      <c r="G54" s="8">
        <v>2627000</v>
      </c>
      <c r="H54" s="9">
        <v>2758000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3753000</v>
      </c>
      <c r="G118" s="18">
        <f>SUM(G45)</f>
        <v>2627000</v>
      </c>
      <c r="H118" s="18">
        <f>SUM(H45)</f>
        <v>2758000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59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110130000</v>
      </c>
      <c r="G5" s="3">
        <v>118038000</v>
      </c>
      <c r="H5" s="3">
        <v>121499000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43527000</v>
      </c>
      <c r="G7" s="4">
        <f>SUM(G8:G19)</f>
        <v>34874000</v>
      </c>
      <c r="H7" s="4">
        <f>SUM(H8:H19)</f>
        <v>41277000</v>
      </c>
    </row>
    <row r="8" spans="5:8" ht="13" x14ac:dyDescent="0.3">
      <c r="E8" s="26" t="s">
        <v>11</v>
      </c>
      <c r="F8" s="11">
        <v>23100000</v>
      </c>
      <c r="G8" s="11">
        <v>23978000</v>
      </c>
      <c r="H8" s="11">
        <v>24893000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/>
      <c r="G11" s="11"/>
      <c r="H11" s="11">
        <v>5000000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20427000</v>
      </c>
      <c r="G16" s="11">
        <v>10896000</v>
      </c>
      <c r="H16" s="11">
        <v>11384000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4289000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1189000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157946000</v>
      </c>
      <c r="G30" s="18">
        <f>+G5+G6+G7+G20</f>
        <v>156012000</v>
      </c>
      <c r="H30" s="18">
        <f>+H5+H6+H7+H20</f>
        <v>165876000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6713000</v>
      </c>
      <c r="G32" s="3">
        <f>SUM(G33:G38)</f>
        <v>20107000</v>
      </c>
      <c r="H32" s="3">
        <f>SUM(H33:H38)</f>
        <v>97000</v>
      </c>
    </row>
    <row r="33" spans="5:8" ht="13" x14ac:dyDescent="0.3">
      <c r="E33" s="26" t="s">
        <v>18</v>
      </c>
      <c r="F33" s="11">
        <v>5000000</v>
      </c>
      <c r="G33" s="11">
        <v>5000000</v>
      </c>
      <c r="H33" s="11"/>
    </row>
    <row r="34" spans="5:8" ht="13" x14ac:dyDescent="0.3">
      <c r="E34" s="26" t="s">
        <v>36</v>
      </c>
      <c r="F34" s="11">
        <v>1713000</v>
      </c>
      <c r="G34" s="11">
        <v>15107000</v>
      </c>
      <c r="H34" s="11">
        <v>97000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6713000</v>
      </c>
      <c r="G41" s="30">
        <f>+G32+G39</f>
        <v>20107000</v>
      </c>
      <c r="H41" s="30">
        <f>+H32+H39</f>
        <v>97000</v>
      </c>
    </row>
    <row r="42" spans="5:8" ht="14" x14ac:dyDescent="0.3">
      <c r="E42" s="29" t="s">
        <v>41</v>
      </c>
      <c r="F42" s="30">
        <f>+F30+F41</f>
        <v>164659000</v>
      </c>
      <c r="G42" s="30">
        <f>+G30+G41</f>
        <v>176119000</v>
      </c>
      <c r="H42" s="30">
        <f>+H30+H41</f>
        <v>165973000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3934000</v>
      </c>
      <c r="G45" s="4">
        <f>SUM(G47+G53+G59+G65+G71+G77+G83+G89+G95+G101+G107+G113)</f>
        <v>4131000</v>
      </c>
      <c r="H45" s="4">
        <f>SUM(H47+H53+H59+H65+H71+H77+H83+H89+H95+H101+H107+H113)</f>
        <v>4338000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3934000</v>
      </c>
      <c r="G53" s="3">
        <f>SUM(G54:G57)</f>
        <v>4131000</v>
      </c>
      <c r="H53" s="3">
        <f>SUM(H54:H57)</f>
        <v>4338000</v>
      </c>
    </row>
    <row r="54" spans="5:8" x14ac:dyDescent="0.25">
      <c r="E54" s="32" t="s">
        <v>72</v>
      </c>
      <c r="F54" s="7">
        <v>3934000</v>
      </c>
      <c r="G54" s="8">
        <v>4131000</v>
      </c>
      <c r="H54" s="9">
        <v>4338000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3934000</v>
      </c>
      <c r="G118" s="18">
        <f>SUM(G45)</f>
        <v>4131000</v>
      </c>
      <c r="H118" s="18">
        <f>SUM(H45)</f>
        <v>4338000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6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60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279982000</v>
      </c>
      <c r="G5" s="3">
        <v>302252000</v>
      </c>
      <c r="H5" s="3">
        <v>317548000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70481000</v>
      </c>
      <c r="G7" s="4">
        <f>SUM(G8:G19)</f>
        <v>68065000</v>
      </c>
      <c r="H7" s="4">
        <f>SUM(H8:H19)</f>
        <v>73341000</v>
      </c>
    </row>
    <row r="8" spans="5:8" ht="13" x14ac:dyDescent="0.3">
      <c r="E8" s="26" t="s">
        <v>11</v>
      </c>
      <c r="F8" s="11">
        <v>47531000</v>
      </c>
      <c r="G8" s="11">
        <v>49594000</v>
      </c>
      <c r="H8" s="11">
        <v>51744000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2050000</v>
      </c>
      <c r="G11" s="11">
        <v>5500000</v>
      </c>
      <c r="H11" s="11">
        <v>7000000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20900000</v>
      </c>
      <c r="G16" s="11">
        <v>12971000</v>
      </c>
      <c r="H16" s="11">
        <v>14597000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3563000</v>
      </c>
      <c r="G20" s="3">
        <f>SUM(G21:G29)</f>
        <v>2300000</v>
      </c>
      <c r="H20" s="3">
        <f>SUM(H21:H29)</f>
        <v>2400000</v>
      </c>
    </row>
    <row r="21" spans="5:8" ht="13" x14ac:dyDescent="0.3">
      <c r="E21" s="26" t="s">
        <v>24</v>
      </c>
      <c r="F21" s="19">
        <v>2300000</v>
      </c>
      <c r="G21" s="19">
        <v>2300000</v>
      </c>
      <c r="H21" s="19">
        <v>2400000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1263000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354026000</v>
      </c>
      <c r="G30" s="18">
        <f>+G5+G6+G7+G20</f>
        <v>372617000</v>
      </c>
      <c r="H30" s="18">
        <f>+H5+H6+H7+H20</f>
        <v>393289000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49420000</v>
      </c>
      <c r="G32" s="3">
        <f>SUM(G33:G38)</f>
        <v>35576000</v>
      </c>
      <c r="H32" s="3">
        <f>SUM(H33:H38)</f>
        <v>36584000</v>
      </c>
    </row>
    <row r="33" spans="5:8" ht="13" x14ac:dyDescent="0.3">
      <c r="E33" s="26" t="s">
        <v>18</v>
      </c>
      <c r="F33" s="11">
        <v>30000000</v>
      </c>
      <c r="G33" s="11">
        <v>24000000</v>
      </c>
      <c r="H33" s="11">
        <v>20000000</v>
      </c>
    </row>
    <row r="34" spans="5:8" ht="13" x14ac:dyDescent="0.3">
      <c r="E34" s="26" t="s">
        <v>36</v>
      </c>
      <c r="F34" s="11">
        <v>19420000</v>
      </c>
      <c r="G34" s="11">
        <v>11576000</v>
      </c>
      <c r="H34" s="11">
        <v>16584000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49420000</v>
      </c>
      <c r="G41" s="30">
        <f>+G32+G39</f>
        <v>35576000</v>
      </c>
      <c r="H41" s="30">
        <f>+H32+H39</f>
        <v>36584000</v>
      </c>
    </row>
    <row r="42" spans="5:8" ht="14" x14ac:dyDescent="0.3">
      <c r="E42" s="29" t="s">
        <v>41</v>
      </c>
      <c r="F42" s="30">
        <f>+F30+F41</f>
        <v>403446000</v>
      </c>
      <c r="G42" s="30">
        <f>+G30+G41</f>
        <v>408193000</v>
      </c>
      <c r="H42" s="30">
        <f>+H30+H41</f>
        <v>429873000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15735000</v>
      </c>
      <c r="G45" s="4">
        <f>SUM(G47+G53+G59+G65+G71+G77+G83+G89+G95+G101+G107+G113)</f>
        <v>16522000</v>
      </c>
      <c r="H45" s="4">
        <f>SUM(H47+H53+H59+H65+H71+H77+H83+H89+H95+H101+H107+H113)</f>
        <v>17348000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15735000</v>
      </c>
      <c r="G53" s="3">
        <f>SUM(G54:G57)</f>
        <v>16522000</v>
      </c>
      <c r="H53" s="3">
        <f>SUM(H54:H57)</f>
        <v>17348000</v>
      </c>
    </row>
    <row r="54" spans="5:8" x14ac:dyDescent="0.25">
      <c r="E54" s="32" t="s">
        <v>72</v>
      </c>
      <c r="F54" s="7">
        <v>15735000</v>
      </c>
      <c r="G54" s="8">
        <v>16522000</v>
      </c>
      <c r="H54" s="9">
        <v>17348000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15735000</v>
      </c>
      <c r="G118" s="18">
        <f>SUM(G45)</f>
        <v>16522000</v>
      </c>
      <c r="H118" s="18">
        <f>SUM(H45)</f>
        <v>17348000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37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61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261348000</v>
      </c>
      <c r="G5" s="3">
        <v>281182000</v>
      </c>
      <c r="H5" s="3">
        <v>291091000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143720000</v>
      </c>
      <c r="G7" s="4">
        <f>SUM(G8:G19)</f>
        <v>176867000</v>
      </c>
      <c r="H7" s="4">
        <f>SUM(H8:H19)</f>
        <v>184662000</v>
      </c>
    </row>
    <row r="8" spans="5:8" ht="13" x14ac:dyDescent="0.3">
      <c r="E8" s="26" t="s">
        <v>11</v>
      </c>
      <c r="F8" s="11">
        <v>49699000</v>
      </c>
      <c r="G8" s="11">
        <v>51867000</v>
      </c>
      <c r="H8" s="11">
        <v>54126000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30000000</v>
      </c>
      <c r="G11" s="11">
        <v>15000000</v>
      </c>
      <c r="H11" s="11">
        <v>20000000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>
        <v>50000000</v>
      </c>
      <c r="G15" s="11">
        <v>100000000</v>
      </c>
      <c r="H15" s="11">
        <v>100088000</v>
      </c>
    </row>
    <row r="16" spans="5:8" ht="13" x14ac:dyDescent="0.3">
      <c r="E16" s="26" t="s">
        <v>19</v>
      </c>
      <c r="F16" s="11">
        <v>14021000</v>
      </c>
      <c r="G16" s="11">
        <v>10000000</v>
      </c>
      <c r="H16" s="11">
        <v>10448000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5254000</v>
      </c>
      <c r="G20" s="3">
        <f>SUM(G21:G29)</f>
        <v>3100000</v>
      </c>
      <c r="H20" s="3">
        <f>SUM(H21:H29)</f>
        <v>3238000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3238000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2154000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410322000</v>
      </c>
      <c r="G30" s="18">
        <f>+G5+G6+G7+G20</f>
        <v>461149000</v>
      </c>
      <c r="H30" s="18">
        <f>+H5+H6+H7+H20</f>
        <v>478991000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38000</v>
      </c>
      <c r="G32" s="3">
        <f>SUM(G33:G38)</f>
        <v>50057000</v>
      </c>
      <c r="H32" s="3">
        <f>SUM(H33:H38)</f>
        <v>50055000</v>
      </c>
    </row>
    <row r="33" spans="5:8" ht="13" x14ac:dyDescent="0.3">
      <c r="E33" s="26" t="s">
        <v>18</v>
      </c>
      <c r="F33" s="11"/>
      <c r="G33" s="11">
        <v>50000000</v>
      </c>
      <c r="H33" s="11">
        <v>50000000</v>
      </c>
    </row>
    <row r="34" spans="5:8" ht="13" x14ac:dyDescent="0.3">
      <c r="E34" s="26" t="s">
        <v>36</v>
      </c>
      <c r="F34" s="11">
        <v>38000</v>
      </c>
      <c r="G34" s="11">
        <v>57000</v>
      </c>
      <c r="H34" s="11">
        <v>55000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38000</v>
      </c>
      <c r="G41" s="30">
        <f>+G32+G39</f>
        <v>50057000</v>
      </c>
      <c r="H41" s="30">
        <f>+H32+H39</f>
        <v>50055000</v>
      </c>
    </row>
    <row r="42" spans="5:8" ht="14" x14ac:dyDescent="0.3">
      <c r="E42" s="29" t="s">
        <v>41</v>
      </c>
      <c r="F42" s="30">
        <f>+F30+F41</f>
        <v>410360000</v>
      </c>
      <c r="G42" s="30">
        <f>+G30+G41</f>
        <v>511206000</v>
      </c>
      <c r="H42" s="30">
        <f>+H30+H41</f>
        <v>529046000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8592000</v>
      </c>
      <c r="G45" s="4">
        <f>SUM(G47+G53+G59+G65+G71+G77+G83+G89+G95+G101+G107+G113)</f>
        <v>9022000</v>
      </c>
      <c r="H45" s="4">
        <f>SUM(H47+H53+H59+H65+H71+H77+H83+H89+H95+H101+H107+H113)</f>
        <v>9473000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8592000</v>
      </c>
      <c r="G53" s="3">
        <f>SUM(G54:G57)</f>
        <v>9022000</v>
      </c>
      <c r="H53" s="3">
        <f>SUM(H54:H57)</f>
        <v>9473000</v>
      </c>
    </row>
    <row r="54" spans="5:8" x14ac:dyDescent="0.25">
      <c r="E54" s="32" t="s">
        <v>72</v>
      </c>
      <c r="F54" s="7">
        <v>8592000</v>
      </c>
      <c r="G54" s="8">
        <v>9022000</v>
      </c>
      <c r="H54" s="9">
        <v>9473000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8592000</v>
      </c>
      <c r="G118" s="18">
        <f>SUM(G45)</f>
        <v>9022000</v>
      </c>
      <c r="H118" s="18">
        <f>SUM(H45)</f>
        <v>9473000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9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62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276178000</v>
      </c>
      <c r="G5" s="3">
        <v>306175000</v>
      </c>
      <c r="H5" s="3">
        <v>336224000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103337000</v>
      </c>
      <c r="G7" s="4">
        <f>SUM(G8:G19)</f>
        <v>92585000</v>
      </c>
      <c r="H7" s="4">
        <f>SUM(H8:H19)</f>
        <v>89739000</v>
      </c>
    </row>
    <row r="8" spans="5:8" ht="13" x14ac:dyDescent="0.3">
      <c r="E8" s="26" t="s">
        <v>11</v>
      </c>
      <c r="F8" s="11">
        <v>52940000</v>
      </c>
      <c r="G8" s="11">
        <v>55265000</v>
      </c>
      <c r="H8" s="11">
        <v>57688000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29780000</v>
      </c>
      <c r="G11" s="11">
        <v>10000000</v>
      </c>
      <c r="H11" s="11">
        <v>10000000</v>
      </c>
    </row>
    <row r="12" spans="5:8" ht="13" x14ac:dyDescent="0.3">
      <c r="E12" s="26" t="s">
        <v>15</v>
      </c>
      <c r="F12" s="19"/>
      <c r="G12" s="19">
        <v>1000000</v>
      </c>
      <c r="H12" s="19">
        <v>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20617000</v>
      </c>
      <c r="G16" s="11">
        <v>26320000</v>
      </c>
      <c r="H16" s="11">
        <v>17051000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3700000</v>
      </c>
      <c r="G20" s="3">
        <f>SUM(G21:G29)</f>
        <v>2750000</v>
      </c>
      <c r="H20" s="3">
        <f>SUM(H21:H29)</f>
        <v>2888000</v>
      </c>
    </row>
    <row r="21" spans="5:8" ht="13" x14ac:dyDescent="0.3">
      <c r="E21" s="26" t="s">
        <v>24</v>
      </c>
      <c r="F21" s="19">
        <v>2750000</v>
      </c>
      <c r="G21" s="19">
        <v>2750000</v>
      </c>
      <c r="H21" s="19">
        <v>2888000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383215000</v>
      </c>
      <c r="G30" s="18">
        <f>+G5+G6+G7+G20</f>
        <v>401510000</v>
      </c>
      <c r="H30" s="18">
        <f>+H5+H6+H7+H20</f>
        <v>428851000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10518000</v>
      </c>
      <c r="G32" s="3">
        <f>SUM(G33:G38)</f>
        <v>1500000</v>
      </c>
      <c r="H32" s="3">
        <f>SUM(H33:H38)</f>
        <v>100000</v>
      </c>
    </row>
    <row r="33" spans="5:8" ht="13" x14ac:dyDescent="0.3">
      <c r="E33" s="26" t="s">
        <v>18</v>
      </c>
      <c r="F33" s="11">
        <v>9000000</v>
      </c>
      <c r="G33" s="11"/>
      <c r="H33" s="11"/>
    </row>
    <row r="34" spans="5:8" ht="13" x14ac:dyDescent="0.3">
      <c r="E34" s="26" t="s">
        <v>36</v>
      </c>
      <c r="F34" s="11">
        <v>1418000</v>
      </c>
      <c r="G34" s="11"/>
      <c r="H34" s="11"/>
    </row>
    <row r="35" spans="5:8" ht="13" x14ac:dyDescent="0.3">
      <c r="E35" s="26" t="s">
        <v>37</v>
      </c>
      <c r="F35" s="11">
        <v>100000</v>
      </c>
      <c r="G35" s="11">
        <v>1500000</v>
      </c>
      <c r="H35" s="11">
        <v>100000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10518000</v>
      </c>
      <c r="G41" s="30">
        <f>+G32+G39</f>
        <v>1500000</v>
      </c>
      <c r="H41" s="30">
        <f>+H32+H39</f>
        <v>100000</v>
      </c>
    </row>
    <row r="42" spans="5:8" ht="14" x14ac:dyDescent="0.3">
      <c r="E42" s="29" t="s">
        <v>41</v>
      </c>
      <c r="F42" s="30">
        <f>+F30+F41</f>
        <v>393733000</v>
      </c>
      <c r="G42" s="30">
        <f>+G30+G41</f>
        <v>403010000</v>
      </c>
      <c r="H42" s="30">
        <f>+H30+H41</f>
        <v>428951000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12776000</v>
      </c>
      <c r="G45" s="4">
        <f>SUM(G47+G53+G59+G65+G71+G77+G83+G89+G95+G101+G107+G113)</f>
        <v>13367000</v>
      </c>
      <c r="H45" s="4">
        <f>SUM(H47+H53+H59+H65+H71+H77+H83+H89+H95+H101+H107+H113)</f>
        <v>14035000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12776000</v>
      </c>
      <c r="G53" s="3">
        <f>SUM(G54:G57)</f>
        <v>13367000</v>
      </c>
      <c r="H53" s="3">
        <f>SUM(H54:H57)</f>
        <v>14035000</v>
      </c>
    </row>
    <row r="54" spans="5:8" x14ac:dyDescent="0.25">
      <c r="E54" s="32" t="s">
        <v>72</v>
      </c>
      <c r="F54" s="7">
        <v>12776000</v>
      </c>
      <c r="G54" s="8">
        <v>13367000</v>
      </c>
      <c r="H54" s="9">
        <v>14035000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12776000</v>
      </c>
      <c r="G118" s="18">
        <f>SUM(G45)</f>
        <v>13367000</v>
      </c>
      <c r="H118" s="18">
        <f>SUM(H45)</f>
        <v>14035000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9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63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128231000</v>
      </c>
      <c r="G5" s="3">
        <v>137811000</v>
      </c>
      <c r="H5" s="3">
        <v>142071000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48511000</v>
      </c>
      <c r="G7" s="4">
        <f>SUM(G8:G19)</f>
        <v>42513000</v>
      </c>
      <c r="H7" s="4">
        <f>SUM(H8:H19)</f>
        <v>47022000</v>
      </c>
    </row>
    <row r="8" spans="5:8" ht="13" x14ac:dyDescent="0.3">
      <c r="E8" s="26" t="s">
        <v>11</v>
      </c>
      <c r="F8" s="11">
        <v>26091000</v>
      </c>
      <c r="G8" s="11">
        <v>27113000</v>
      </c>
      <c r="H8" s="11">
        <v>28179000</v>
      </c>
    </row>
    <row r="9" spans="5:8" ht="13" x14ac:dyDescent="0.3">
      <c r="E9" s="26" t="s">
        <v>12</v>
      </c>
      <c r="F9" s="11"/>
      <c r="G9" s="11"/>
      <c r="H9" s="11"/>
    </row>
    <row r="10" spans="5:8" ht="13" x14ac:dyDescent="0.3">
      <c r="E10" s="26" t="s">
        <v>13</v>
      </c>
      <c r="F10" s="19"/>
      <c r="G10" s="19"/>
      <c r="H10" s="19"/>
    </row>
    <row r="11" spans="5:8" ht="13" x14ac:dyDescent="0.3">
      <c r="E11" s="26" t="s">
        <v>14</v>
      </c>
      <c r="F11" s="11">
        <v>420000</v>
      </c>
      <c r="G11" s="11">
        <v>5400000</v>
      </c>
      <c r="H11" s="11">
        <v>5393000</v>
      </c>
    </row>
    <row r="12" spans="5:8" ht="13" x14ac:dyDescent="0.3">
      <c r="E12" s="26" t="s">
        <v>15</v>
      </c>
      <c r="F12" s="19"/>
      <c r="G12" s="19"/>
      <c r="H12" s="19"/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>
        <v>22000000</v>
      </c>
      <c r="G16" s="11">
        <v>10000000</v>
      </c>
      <c r="H16" s="11">
        <v>13450000</v>
      </c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/>
      <c r="G19" s="11"/>
      <c r="H19" s="11"/>
    </row>
    <row r="20" spans="5:8" ht="14" x14ac:dyDescent="0.3">
      <c r="E20" s="23" t="s">
        <v>23</v>
      </c>
      <c r="F20" s="3">
        <f>SUM(F21:F29)</f>
        <v>4050000</v>
      </c>
      <c r="G20" s="3">
        <f>SUM(G21:G29)</f>
        <v>3100000</v>
      </c>
      <c r="H20" s="3">
        <f>SUM(H21:H29)</f>
        <v>3100000</v>
      </c>
    </row>
    <row r="21" spans="5:8" ht="13" x14ac:dyDescent="0.3">
      <c r="E21" s="26" t="s">
        <v>24</v>
      </c>
      <c r="F21" s="19">
        <v>3100000</v>
      </c>
      <c r="G21" s="19">
        <v>3100000</v>
      </c>
      <c r="H21" s="19">
        <v>3100000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950000</v>
      </c>
      <c r="G23" s="11"/>
      <c r="H23" s="11"/>
    </row>
    <row r="24" spans="5:8" ht="13" x14ac:dyDescent="0.3">
      <c r="E24" s="26" t="s">
        <v>27</v>
      </c>
      <c r="F24" s="11"/>
      <c r="G24" s="11"/>
      <c r="H24" s="11"/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/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/>
      <c r="G28" s="19"/>
      <c r="H28" s="19"/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180792000</v>
      </c>
      <c r="G30" s="18">
        <f>+G5+G6+G7+G20</f>
        <v>183424000</v>
      </c>
      <c r="H30" s="18">
        <f>+H5+H6+H7+H20</f>
        <v>192193000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45038000</v>
      </c>
      <c r="G32" s="3">
        <f>SUM(G33:G38)</f>
        <v>35057000</v>
      </c>
      <c r="H32" s="3">
        <f>SUM(H33:H38)</f>
        <v>55000</v>
      </c>
    </row>
    <row r="33" spans="5:8" ht="13" x14ac:dyDescent="0.3">
      <c r="E33" s="26" t="s">
        <v>18</v>
      </c>
      <c r="F33" s="11">
        <v>45000000</v>
      </c>
      <c r="G33" s="11">
        <v>35000000</v>
      </c>
      <c r="H33" s="11"/>
    </row>
    <row r="34" spans="5:8" ht="13" x14ac:dyDescent="0.3">
      <c r="E34" s="26" t="s">
        <v>36</v>
      </c>
      <c r="F34" s="11">
        <v>38000</v>
      </c>
      <c r="G34" s="11">
        <v>57000</v>
      </c>
      <c r="H34" s="11">
        <v>55000</v>
      </c>
    </row>
    <row r="35" spans="5:8" ht="13" x14ac:dyDescent="0.3">
      <c r="E35" s="26" t="s">
        <v>37</v>
      </c>
      <c r="F35" s="11"/>
      <c r="G35" s="11"/>
      <c r="H35" s="11"/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45038000</v>
      </c>
      <c r="G41" s="30">
        <f>+G32+G39</f>
        <v>35057000</v>
      </c>
      <c r="H41" s="30">
        <f>+H32+H39</f>
        <v>55000</v>
      </c>
    </row>
    <row r="42" spans="5:8" ht="14" x14ac:dyDescent="0.3">
      <c r="E42" s="29" t="s">
        <v>41</v>
      </c>
      <c r="F42" s="30">
        <f>+F30+F41</f>
        <v>225830000</v>
      </c>
      <c r="G42" s="30">
        <f>+G30+G41</f>
        <v>218481000</v>
      </c>
      <c r="H42" s="30">
        <f>+H30+H41</f>
        <v>192248000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2766000</v>
      </c>
      <c r="G45" s="4">
        <f>SUM(G47+G53+G59+G65+G71+G77+G83+G89+G95+G101+G107+G113)</f>
        <v>2905000</v>
      </c>
      <c r="H45" s="4">
        <f>SUM(H47+H53+H59+H65+H71+H77+H83+H89+H95+H101+H107+H113)</f>
        <v>3050000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2766000</v>
      </c>
      <c r="G53" s="3">
        <f>SUM(G54:G57)</f>
        <v>2905000</v>
      </c>
      <c r="H53" s="3">
        <f>SUM(H54:H57)</f>
        <v>3050000</v>
      </c>
    </row>
    <row r="54" spans="5:8" x14ac:dyDescent="0.25">
      <c r="E54" s="32" t="s">
        <v>72</v>
      </c>
      <c r="F54" s="7">
        <v>2766000</v>
      </c>
      <c r="G54" s="8">
        <v>2905000</v>
      </c>
      <c r="H54" s="9">
        <v>3050000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0</v>
      </c>
      <c r="G59" s="3">
        <f>SUM(G60:G63)</f>
        <v>0</v>
      </c>
      <c r="H59" s="3">
        <f>SUM(H60:H63)</f>
        <v>0</v>
      </c>
    </row>
    <row r="60" spans="5:8" ht="14.5" x14ac:dyDescent="0.25">
      <c r="E60" s="34" t="s">
        <v>74</v>
      </c>
      <c r="F60" s="7"/>
      <c r="G60" s="8"/>
      <c r="H60" s="9"/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2766000</v>
      </c>
      <c r="G118" s="18">
        <f>SUM(G45)</f>
        <v>2905000</v>
      </c>
      <c r="H118" s="18">
        <f>SUM(H45)</f>
        <v>3050000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50"/>
  <sheetViews>
    <sheetView showGridLines="0" topLeftCell="A43" workbookViewId="0">
      <selection activeCell="H55" sqref="H55"/>
    </sheetView>
  </sheetViews>
  <sheetFormatPr defaultRowHeight="12.5" x14ac:dyDescent="0.25"/>
  <cols>
    <col min="1" max="4" width="1.7265625" customWidth="1"/>
    <col min="5" max="5" width="71" bestFit="1" customWidth="1"/>
    <col min="6" max="8" width="14.1796875" bestFit="1" customWidth="1"/>
  </cols>
  <sheetData>
    <row r="1" spans="5:8" ht="14.5" customHeight="1" x14ac:dyDescent="0.35">
      <c r="E1" s="35" t="s">
        <v>0</v>
      </c>
      <c r="F1" s="35"/>
      <c r="G1" s="35"/>
      <c r="H1" s="35"/>
    </row>
    <row r="2" spans="5:8" x14ac:dyDescent="0.25">
      <c r="E2" s="36" t="s">
        <v>1</v>
      </c>
      <c r="F2" s="36"/>
      <c r="G2" s="36"/>
      <c r="H2" s="36"/>
    </row>
    <row r="3" spans="5:8" ht="26" x14ac:dyDescent="0.3">
      <c r="E3" s="22" t="s">
        <v>64</v>
      </c>
      <c r="F3" s="1" t="s">
        <v>3</v>
      </c>
      <c r="G3" s="1" t="s">
        <v>4</v>
      </c>
      <c r="H3" s="1" t="s">
        <v>5</v>
      </c>
    </row>
    <row r="4" spans="5:8" ht="14" x14ac:dyDescent="0.3">
      <c r="E4" s="23" t="s">
        <v>6</v>
      </c>
      <c r="F4" s="24" t="s">
        <v>7</v>
      </c>
      <c r="G4" s="24" t="s">
        <v>7</v>
      </c>
      <c r="H4" s="24" t="s">
        <v>7</v>
      </c>
    </row>
    <row r="5" spans="5:8" ht="13" x14ac:dyDescent="0.3">
      <c r="E5" s="25" t="s">
        <v>8</v>
      </c>
      <c r="F5" s="3">
        <v>1037664000</v>
      </c>
      <c r="G5" s="3">
        <v>1133782000</v>
      </c>
      <c r="H5" s="3">
        <v>1248048000</v>
      </c>
    </row>
    <row r="6" spans="5:8" ht="13" x14ac:dyDescent="0.3">
      <c r="E6" s="25" t="s">
        <v>9</v>
      </c>
      <c r="F6" s="3"/>
      <c r="G6" s="3"/>
      <c r="H6" s="3"/>
    </row>
    <row r="7" spans="5:8" ht="14" x14ac:dyDescent="0.3">
      <c r="E7" s="23" t="s">
        <v>10</v>
      </c>
      <c r="F7" s="4">
        <f>SUM(F8:F19)</f>
        <v>1097141000</v>
      </c>
      <c r="G7" s="4">
        <f>SUM(G8:G19)</f>
        <v>1126694000</v>
      </c>
      <c r="H7" s="4">
        <f>SUM(H8:H19)</f>
        <v>1159593000</v>
      </c>
    </row>
    <row r="8" spans="5:8" ht="13" x14ac:dyDescent="0.3">
      <c r="E8" s="26" t="s">
        <v>11</v>
      </c>
      <c r="F8" s="11"/>
      <c r="G8" s="11"/>
      <c r="H8" s="11"/>
    </row>
    <row r="9" spans="5:8" ht="13" x14ac:dyDescent="0.3">
      <c r="E9" s="26" t="s">
        <v>12</v>
      </c>
      <c r="F9" s="11">
        <v>513434000</v>
      </c>
      <c r="G9" s="11">
        <v>536492000</v>
      </c>
      <c r="H9" s="11">
        <v>560527000</v>
      </c>
    </row>
    <row r="10" spans="5:8" ht="13" x14ac:dyDescent="0.3">
      <c r="E10" s="26" t="s">
        <v>13</v>
      </c>
      <c r="F10" s="19">
        <v>270028000</v>
      </c>
      <c r="G10" s="19">
        <v>270151000</v>
      </c>
      <c r="H10" s="19">
        <v>265348000</v>
      </c>
    </row>
    <row r="11" spans="5:8" ht="13" x14ac:dyDescent="0.3">
      <c r="E11" s="26" t="s">
        <v>14</v>
      </c>
      <c r="F11" s="11"/>
      <c r="G11" s="11"/>
      <c r="H11" s="11"/>
    </row>
    <row r="12" spans="5:8" ht="13" x14ac:dyDescent="0.3">
      <c r="E12" s="26" t="s">
        <v>15</v>
      </c>
      <c r="F12" s="19">
        <v>21739000</v>
      </c>
      <c r="G12" s="19">
        <v>15000000</v>
      </c>
      <c r="H12" s="19">
        <v>15000000</v>
      </c>
    </row>
    <row r="13" spans="5:8" ht="13" x14ac:dyDescent="0.3">
      <c r="E13" s="26" t="s">
        <v>16</v>
      </c>
      <c r="F13" s="19"/>
      <c r="G13" s="19"/>
      <c r="H13" s="19"/>
    </row>
    <row r="14" spans="5:8" ht="13" x14ac:dyDescent="0.3">
      <c r="E14" s="26" t="s">
        <v>17</v>
      </c>
      <c r="F14" s="19"/>
      <c r="G14" s="19"/>
      <c r="H14" s="19"/>
    </row>
    <row r="15" spans="5:8" ht="13" x14ac:dyDescent="0.3">
      <c r="E15" s="26" t="s">
        <v>18</v>
      </c>
      <c r="F15" s="11"/>
      <c r="G15" s="11"/>
      <c r="H15" s="11"/>
    </row>
    <row r="16" spans="5:8" ht="13" x14ac:dyDescent="0.3">
      <c r="E16" s="26" t="s">
        <v>19</v>
      </c>
      <c r="F16" s="11"/>
      <c r="G16" s="11"/>
      <c r="H16" s="11"/>
    </row>
    <row r="17" spans="5:8" ht="13" x14ac:dyDescent="0.3">
      <c r="E17" s="26" t="s">
        <v>20</v>
      </c>
      <c r="F17" s="19"/>
      <c r="G17" s="19"/>
      <c r="H17" s="19"/>
    </row>
    <row r="18" spans="5:8" ht="13" x14ac:dyDescent="0.3">
      <c r="E18" s="26" t="s">
        <v>21</v>
      </c>
      <c r="F18" s="11"/>
      <c r="G18" s="11"/>
      <c r="H18" s="11"/>
    </row>
    <row r="19" spans="5:8" ht="13" x14ac:dyDescent="0.3">
      <c r="E19" s="26" t="s">
        <v>22</v>
      </c>
      <c r="F19" s="11">
        <v>291940000</v>
      </c>
      <c r="G19" s="11">
        <v>305051000</v>
      </c>
      <c r="H19" s="11">
        <v>318718000</v>
      </c>
    </row>
    <row r="20" spans="5:8" ht="14" x14ac:dyDescent="0.3">
      <c r="E20" s="23" t="s">
        <v>23</v>
      </c>
      <c r="F20" s="3">
        <f>SUM(F21:F29)</f>
        <v>21239000</v>
      </c>
      <c r="G20" s="3">
        <f>SUM(G21:G29)</f>
        <v>21320000</v>
      </c>
      <c r="H20" s="3">
        <f>SUM(H21:H29)</f>
        <v>26714000</v>
      </c>
    </row>
    <row r="21" spans="5:8" ht="13" x14ac:dyDescent="0.3">
      <c r="E21" s="26" t="s">
        <v>24</v>
      </c>
      <c r="F21" s="19">
        <v>2200000</v>
      </c>
      <c r="G21" s="19">
        <v>2200000</v>
      </c>
      <c r="H21" s="19">
        <v>2338000</v>
      </c>
    </row>
    <row r="22" spans="5:8" ht="13" x14ac:dyDescent="0.3">
      <c r="E22" s="26" t="s">
        <v>25</v>
      </c>
      <c r="F22" s="27"/>
      <c r="G22" s="27"/>
      <c r="H22" s="27"/>
    </row>
    <row r="23" spans="5:8" ht="13" x14ac:dyDescent="0.3">
      <c r="E23" s="26" t="s">
        <v>26</v>
      </c>
      <c r="F23" s="11">
        <v>1263000</v>
      </c>
      <c r="G23" s="11"/>
      <c r="H23" s="11"/>
    </row>
    <row r="24" spans="5:8" ht="13" x14ac:dyDescent="0.3">
      <c r="E24" s="26" t="s">
        <v>27</v>
      </c>
      <c r="F24" s="11">
        <v>3500000</v>
      </c>
      <c r="G24" s="11">
        <v>4000000</v>
      </c>
      <c r="H24" s="11">
        <v>4500000</v>
      </c>
    </row>
    <row r="25" spans="5:8" ht="13" x14ac:dyDescent="0.3">
      <c r="E25" s="26" t="s">
        <v>28</v>
      </c>
      <c r="F25" s="19"/>
      <c r="G25" s="19"/>
      <c r="H25" s="19"/>
    </row>
    <row r="26" spans="5:8" ht="13" x14ac:dyDescent="0.3">
      <c r="E26" s="26" t="s">
        <v>29</v>
      </c>
      <c r="F26" s="11"/>
      <c r="G26" s="11"/>
      <c r="H26" s="11">
        <v>4000000</v>
      </c>
    </row>
    <row r="27" spans="5:8" ht="13" x14ac:dyDescent="0.3">
      <c r="E27" s="26" t="s">
        <v>30</v>
      </c>
      <c r="F27" s="11"/>
      <c r="G27" s="11"/>
      <c r="H27" s="11"/>
    </row>
    <row r="28" spans="5:8" ht="13" x14ac:dyDescent="0.3">
      <c r="E28" s="26" t="s">
        <v>31</v>
      </c>
      <c r="F28" s="19">
        <v>14276000</v>
      </c>
      <c r="G28" s="19">
        <v>15120000</v>
      </c>
      <c r="H28" s="19">
        <v>15876000</v>
      </c>
    </row>
    <row r="29" spans="5:8" ht="13" x14ac:dyDescent="0.3">
      <c r="E29" s="26" t="s">
        <v>32</v>
      </c>
      <c r="F29" s="11"/>
      <c r="G29" s="11"/>
      <c r="H29" s="11"/>
    </row>
    <row r="30" spans="5:8" ht="14" x14ac:dyDescent="0.3">
      <c r="E30" s="28" t="s">
        <v>33</v>
      </c>
      <c r="F30" s="18">
        <f>+F5+F6+F7+F20</f>
        <v>2156044000</v>
      </c>
      <c r="G30" s="18">
        <f>+G5+G6+G7+G20</f>
        <v>2281796000</v>
      </c>
      <c r="H30" s="18">
        <f>+H5+H6+H7+H20</f>
        <v>2434355000</v>
      </c>
    </row>
    <row r="31" spans="5:8" ht="14" x14ac:dyDescent="0.3">
      <c r="E31" s="23" t="s">
        <v>34</v>
      </c>
      <c r="F31" s="20" t="s">
        <v>7</v>
      </c>
      <c r="G31" s="20" t="s">
        <v>7</v>
      </c>
      <c r="H31" s="20" t="s">
        <v>7</v>
      </c>
    </row>
    <row r="32" spans="5:8" ht="14" x14ac:dyDescent="0.3">
      <c r="E32" s="23" t="s">
        <v>35</v>
      </c>
      <c r="F32" s="3">
        <f>SUM(F33:F38)</f>
        <v>14550000</v>
      </c>
      <c r="G32" s="3">
        <f>SUM(G33:G38)</f>
        <v>3219000</v>
      </c>
      <c r="H32" s="3">
        <f>SUM(H33:H38)</f>
        <v>1262000</v>
      </c>
    </row>
    <row r="33" spans="5:8" ht="13" x14ac:dyDescent="0.3">
      <c r="E33" s="26" t="s">
        <v>18</v>
      </c>
      <c r="F33" s="11">
        <v>13500000</v>
      </c>
      <c r="G33" s="11"/>
      <c r="H33" s="11"/>
    </row>
    <row r="34" spans="5:8" ht="13" x14ac:dyDescent="0.3">
      <c r="E34" s="26" t="s">
        <v>36</v>
      </c>
      <c r="F34" s="11">
        <v>550000</v>
      </c>
      <c r="G34" s="11">
        <v>2219000</v>
      </c>
      <c r="H34" s="11">
        <v>262000</v>
      </c>
    </row>
    <row r="35" spans="5:8" ht="13" x14ac:dyDescent="0.3">
      <c r="E35" s="26" t="s">
        <v>37</v>
      </c>
      <c r="F35" s="11">
        <v>500000</v>
      </c>
      <c r="G35" s="11">
        <v>1000000</v>
      </c>
      <c r="H35" s="11">
        <v>1000000</v>
      </c>
    </row>
    <row r="36" spans="5:8" ht="13" x14ac:dyDescent="0.3">
      <c r="E36" s="26" t="s">
        <v>38</v>
      </c>
      <c r="F36" s="11"/>
      <c r="G36" s="11"/>
      <c r="H36" s="11"/>
    </row>
    <row r="37" spans="5:8" ht="13" x14ac:dyDescent="0.3">
      <c r="E37" s="26" t="s">
        <v>19</v>
      </c>
      <c r="F37" s="11"/>
      <c r="G37" s="11"/>
      <c r="H37" s="11"/>
    </row>
    <row r="38" spans="5:8" ht="13" x14ac:dyDescent="0.3">
      <c r="E38" s="26" t="s">
        <v>39</v>
      </c>
      <c r="F38" s="11"/>
      <c r="G38" s="11"/>
      <c r="H38" s="11"/>
    </row>
    <row r="39" spans="5:8" ht="14" x14ac:dyDescent="0.3">
      <c r="E39" s="23" t="s">
        <v>23</v>
      </c>
      <c r="F39" s="3">
        <f>SUM(F40:F40)</f>
        <v>0</v>
      </c>
      <c r="G39" s="3">
        <f>SUM(G40:G40)</f>
        <v>0</v>
      </c>
      <c r="H39" s="3">
        <f>SUM(H40:H40)</f>
        <v>0</v>
      </c>
    </row>
    <row r="40" spans="5:8" ht="13" x14ac:dyDescent="0.3">
      <c r="E40" s="26" t="s">
        <v>25</v>
      </c>
      <c r="F40" s="19"/>
      <c r="G40" s="19"/>
      <c r="H40" s="19"/>
    </row>
    <row r="41" spans="5:8" ht="14" x14ac:dyDescent="0.3">
      <c r="E41" s="29" t="s">
        <v>40</v>
      </c>
      <c r="F41" s="30">
        <f>+F32+F39</f>
        <v>14550000</v>
      </c>
      <c r="G41" s="30">
        <f>+G32+G39</f>
        <v>3219000</v>
      </c>
      <c r="H41" s="30">
        <f>+H32+H39</f>
        <v>1262000</v>
      </c>
    </row>
    <row r="42" spans="5:8" ht="14" x14ac:dyDescent="0.3">
      <c r="E42" s="29" t="s">
        <v>41</v>
      </c>
      <c r="F42" s="30">
        <f>+F30+F41</f>
        <v>2170594000</v>
      </c>
      <c r="G42" s="30">
        <f>+G30+G41</f>
        <v>2285015000</v>
      </c>
      <c r="H42" s="30">
        <f>+H30+H41</f>
        <v>2435617000</v>
      </c>
    </row>
    <row r="43" spans="5:8" x14ac:dyDescent="0.25">
      <c r="F43" s="21"/>
      <c r="G43" s="21"/>
      <c r="H43" s="21"/>
    </row>
    <row r="44" spans="5:8" ht="13" x14ac:dyDescent="0.25">
      <c r="E44" s="2" t="s">
        <v>65</v>
      </c>
      <c r="F44" s="3"/>
      <c r="G44" s="3"/>
      <c r="H44" s="3"/>
    </row>
    <row r="45" spans="5:8" ht="13" x14ac:dyDescent="0.25">
      <c r="E45" s="2" t="s">
        <v>66</v>
      </c>
      <c r="F45" s="4">
        <f>SUM(F47+F53+F59+F65+F71+F77+F83+F89+F95+F101+F107+F113)</f>
        <v>198498000</v>
      </c>
      <c r="G45" s="4">
        <f>SUM(G47+G53+G59+G65+G71+G77+G83+G89+G95+G101+G107+G113)</f>
        <v>284338000</v>
      </c>
      <c r="H45" s="4">
        <f>SUM(H47+H53+H59+H65+H71+H77+H83+H89+H95+H101+H107+H113)</f>
        <v>299425000</v>
      </c>
    </row>
    <row r="46" spans="5:8" ht="13" x14ac:dyDescent="0.25">
      <c r="E46" s="5" t="s">
        <v>67</v>
      </c>
      <c r="F46" s="3"/>
      <c r="G46" s="3"/>
      <c r="H46" s="3"/>
    </row>
    <row r="47" spans="5:8" ht="13" x14ac:dyDescent="0.25">
      <c r="E47" s="31" t="s">
        <v>69</v>
      </c>
      <c r="F47" s="3">
        <f>SUM(F48:F51)</f>
        <v>0</v>
      </c>
      <c r="G47" s="3">
        <f>SUM(G48:G51)</f>
        <v>0</v>
      </c>
      <c r="H47" s="3">
        <f>SUM(H48:H51)</f>
        <v>0</v>
      </c>
    </row>
    <row r="48" spans="5:8" x14ac:dyDescent="0.25">
      <c r="E48" s="32" t="s">
        <v>70</v>
      </c>
      <c r="F48" s="7"/>
      <c r="G48" s="8"/>
      <c r="H48" s="9"/>
    </row>
    <row r="49" spans="5:8" x14ac:dyDescent="0.25">
      <c r="E49" s="32"/>
      <c r="F49" s="10"/>
      <c r="G49" s="11"/>
      <c r="H49" s="12"/>
    </row>
    <row r="50" spans="5:8" x14ac:dyDescent="0.25">
      <c r="E50" s="32"/>
      <c r="F50" s="10"/>
      <c r="G50" s="11"/>
      <c r="H50" s="12"/>
    </row>
    <row r="51" spans="5:8" x14ac:dyDescent="0.25">
      <c r="E51" s="32"/>
      <c r="F51" s="13"/>
      <c r="G51" s="14"/>
      <c r="H51" s="15"/>
    </row>
    <row r="52" spans="5:8" x14ac:dyDescent="0.25">
      <c r="E52" s="33"/>
      <c r="F52" s="16"/>
      <c r="G52" s="16"/>
      <c r="H52" s="16"/>
    </row>
    <row r="53" spans="5:8" ht="13" x14ac:dyDescent="0.25">
      <c r="E53" s="31" t="s">
        <v>71</v>
      </c>
      <c r="F53" s="3">
        <f>SUM(F54:F57)</f>
        <v>196498000</v>
      </c>
      <c r="G53" s="3">
        <f>SUM(G54:G57)</f>
        <v>282338000</v>
      </c>
      <c r="H53" s="3">
        <f>SUM(H54:H57)</f>
        <v>297425000</v>
      </c>
    </row>
    <row r="54" spans="5:8" x14ac:dyDescent="0.25">
      <c r="E54" s="32" t="s">
        <v>72</v>
      </c>
      <c r="F54" s="7">
        <v>196498000</v>
      </c>
      <c r="G54" s="8">
        <v>282338000</v>
      </c>
      <c r="H54" s="9">
        <v>297425000</v>
      </c>
    </row>
    <row r="55" spans="5:8" x14ac:dyDescent="0.25">
      <c r="E55" s="32"/>
      <c r="F55" s="10"/>
      <c r="G55" s="11"/>
      <c r="H55" s="12"/>
    </row>
    <row r="56" spans="5:8" x14ac:dyDescent="0.25">
      <c r="E56" s="32"/>
      <c r="F56" s="10"/>
      <c r="G56" s="11"/>
      <c r="H56" s="12"/>
    </row>
    <row r="57" spans="5:8" x14ac:dyDescent="0.25">
      <c r="E57" s="32"/>
      <c r="F57" s="13"/>
      <c r="G57" s="14"/>
      <c r="H57" s="15"/>
    </row>
    <row r="58" spans="5:8" x14ac:dyDescent="0.25">
      <c r="E58" s="33"/>
      <c r="F58" s="16"/>
      <c r="G58" s="16"/>
      <c r="H58" s="16"/>
    </row>
    <row r="59" spans="5:8" ht="13" x14ac:dyDescent="0.25">
      <c r="E59" s="31" t="s">
        <v>73</v>
      </c>
      <c r="F59" s="3">
        <f>SUM(F60:F63)</f>
        <v>2000000</v>
      </c>
      <c r="G59" s="3">
        <f>SUM(G60:G63)</f>
        <v>2000000</v>
      </c>
      <c r="H59" s="3">
        <f>SUM(H60:H63)</f>
        <v>2000000</v>
      </c>
    </row>
    <row r="60" spans="5:8" ht="14.5" x14ac:dyDescent="0.25">
      <c r="E60" s="34" t="s">
        <v>74</v>
      </c>
      <c r="F60" s="7">
        <v>2000000</v>
      </c>
      <c r="G60" s="8">
        <v>2000000</v>
      </c>
      <c r="H60" s="9">
        <v>2000000</v>
      </c>
    </row>
    <row r="61" spans="5:8" x14ac:dyDescent="0.25">
      <c r="E61" s="6"/>
      <c r="F61" s="10"/>
      <c r="G61" s="11"/>
      <c r="H61" s="12"/>
    </row>
    <row r="62" spans="5:8" x14ac:dyDescent="0.25">
      <c r="E62" s="6"/>
      <c r="F62" s="10"/>
      <c r="G62" s="11"/>
      <c r="H62" s="12"/>
    </row>
    <row r="63" spans="5:8" x14ac:dyDescent="0.25">
      <c r="E63" s="6"/>
      <c r="F63" s="13"/>
      <c r="G63" s="14"/>
      <c r="H63" s="15"/>
    </row>
    <row r="64" spans="5:8" x14ac:dyDescent="0.25">
      <c r="F64" s="16"/>
      <c r="G64" s="16"/>
      <c r="H64" s="16"/>
    </row>
    <row r="65" spans="5:8" ht="13" x14ac:dyDescent="0.25">
      <c r="E65" s="2"/>
      <c r="F65" s="3">
        <f>SUM(F66:F69)</f>
        <v>0</v>
      </c>
      <c r="G65" s="3">
        <f>SUM(G66:G69)</f>
        <v>0</v>
      </c>
      <c r="H65" s="3">
        <f>SUM(H66:H69)</f>
        <v>0</v>
      </c>
    </row>
    <row r="66" spans="5:8" x14ac:dyDescent="0.25">
      <c r="E66" s="6"/>
      <c r="F66" s="7"/>
      <c r="G66" s="8"/>
      <c r="H66" s="9"/>
    </row>
    <row r="67" spans="5:8" x14ac:dyDescent="0.25">
      <c r="E67" s="6"/>
      <c r="F67" s="10"/>
      <c r="G67" s="11"/>
      <c r="H67" s="12"/>
    </row>
    <row r="68" spans="5:8" x14ac:dyDescent="0.25">
      <c r="E68" s="6"/>
      <c r="F68" s="10"/>
      <c r="G68" s="11"/>
      <c r="H68" s="12"/>
    </row>
    <row r="69" spans="5:8" x14ac:dyDescent="0.25">
      <c r="E69" s="6"/>
      <c r="F69" s="13"/>
      <c r="G69" s="14"/>
      <c r="H69" s="15"/>
    </row>
    <row r="70" spans="5:8" x14ac:dyDescent="0.25">
      <c r="F70" s="16"/>
      <c r="G70" s="16"/>
      <c r="H70" s="16"/>
    </row>
    <row r="71" spans="5:8" ht="13" x14ac:dyDescent="0.25">
      <c r="E71" s="2"/>
      <c r="F71" s="3">
        <f>SUM(F72:F75)</f>
        <v>0</v>
      </c>
      <c r="G71" s="3">
        <f>SUM(G72:G75)</f>
        <v>0</v>
      </c>
      <c r="H71" s="3">
        <f>SUM(H72:H75)</f>
        <v>0</v>
      </c>
    </row>
    <row r="72" spans="5:8" x14ac:dyDescent="0.25">
      <c r="E72" s="6"/>
      <c r="F72" s="7"/>
      <c r="G72" s="8"/>
      <c r="H72" s="9"/>
    </row>
    <row r="73" spans="5:8" x14ac:dyDescent="0.25">
      <c r="E73" s="6"/>
      <c r="F73" s="10"/>
      <c r="G73" s="11"/>
      <c r="H73" s="12"/>
    </row>
    <row r="74" spans="5:8" x14ac:dyDescent="0.25">
      <c r="E74" s="6"/>
      <c r="F74" s="10"/>
      <c r="G74" s="11"/>
      <c r="H74" s="12"/>
    </row>
    <row r="75" spans="5:8" x14ac:dyDescent="0.25">
      <c r="E75" s="6"/>
      <c r="F75" s="13"/>
      <c r="G75" s="14"/>
      <c r="H75" s="15"/>
    </row>
    <row r="76" spans="5:8" x14ac:dyDescent="0.25">
      <c r="F76" s="16"/>
      <c r="G76" s="16"/>
      <c r="H76" s="16"/>
    </row>
    <row r="77" spans="5:8" ht="13" x14ac:dyDescent="0.25">
      <c r="E77" s="2"/>
      <c r="F77" s="3">
        <f>SUM(F78:F81)</f>
        <v>0</v>
      </c>
      <c r="G77" s="3">
        <f>SUM(G78:G81)</f>
        <v>0</v>
      </c>
      <c r="H77" s="3">
        <f>SUM(H78:H81)</f>
        <v>0</v>
      </c>
    </row>
    <row r="78" spans="5:8" x14ac:dyDescent="0.25">
      <c r="E78" s="6"/>
      <c r="F78" s="7"/>
      <c r="G78" s="8"/>
      <c r="H78" s="9"/>
    </row>
    <row r="79" spans="5:8" x14ac:dyDescent="0.25">
      <c r="E79" s="6"/>
      <c r="F79" s="10"/>
      <c r="G79" s="11"/>
      <c r="H79" s="12"/>
    </row>
    <row r="80" spans="5:8" x14ac:dyDescent="0.25">
      <c r="E80" s="6"/>
      <c r="F80" s="10"/>
      <c r="G80" s="11"/>
      <c r="H80" s="12"/>
    </row>
    <row r="81" spans="5:8" x14ac:dyDescent="0.25">
      <c r="E81" s="6"/>
      <c r="F81" s="13"/>
      <c r="G81" s="14"/>
      <c r="H81" s="15"/>
    </row>
    <row r="82" spans="5:8" x14ac:dyDescent="0.25">
      <c r="F82" s="16"/>
      <c r="G82" s="16"/>
      <c r="H82" s="16"/>
    </row>
    <row r="83" spans="5:8" ht="13" x14ac:dyDescent="0.25">
      <c r="E83" s="2"/>
      <c r="F83" s="3">
        <f>SUM(F84:F87)</f>
        <v>0</v>
      </c>
      <c r="G83" s="3">
        <f>SUM(G84:G87)</f>
        <v>0</v>
      </c>
      <c r="H83" s="3">
        <f>SUM(H84:H87)</f>
        <v>0</v>
      </c>
    </row>
    <row r="84" spans="5:8" x14ac:dyDescent="0.25">
      <c r="E84" s="6"/>
      <c r="F84" s="7"/>
      <c r="G84" s="8"/>
      <c r="H84" s="9"/>
    </row>
    <row r="85" spans="5:8" x14ac:dyDescent="0.25">
      <c r="E85" s="6"/>
      <c r="F85" s="10"/>
      <c r="G85" s="11"/>
      <c r="H85" s="12"/>
    </row>
    <row r="86" spans="5:8" x14ac:dyDescent="0.25">
      <c r="E86" s="6"/>
      <c r="F86" s="10"/>
      <c r="G86" s="11"/>
      <c r="H86" s="12"/>
    </row>
    <row r="87" spans="5:8" x14ac:dyDescent="0.25">
      <c r="E87" s="6"/>
      <c r="F87" s="13"/>
      <c r="G87" s="14"/>
      <c r="H87" s="15"/>
    </row>
    <row r="88" spans="5:8" x14ac:dyDescent="0.25">
      <c r="F88" s="16"/>
      <c r="G88" s="16"/>
      <c r="H88" s="16"/>
    </row>
    <row r="89" spans="5:8" ht="13" x14ac:dyDescent="0.25">
      <c r="E89" s="2"/>
      <c r="F89" s="3">
        <f>SUM(F90:F93)</f>
        <v>0</v>
      </c>
      <c r="G89" s="3">
        <f>SUM(G90:G93)</f>
        <v>0</v>
      </c>
      <c r="H89" s="3">
        <f>SUM(H90:H93)</f>
        <v>0</v>
      </c>
    </row>
    <row r="90" spans="5:8" x14ac:dyDescent="0.25">
      <c r="E90" s="6"/>
      <c r="F90" s="7"/>
      <c r="G90" s="8"/>
      <c r="H90" s="9"/>
    </row>
    <row r="91" spans="5:8" x14ac:dyDescent="0.25">
      <c r="E91" s="6"/>
      <c r="F91" s="10"/>
      <c r="G91" s="11"/>
      <c r="H91" s="12"/>
    </row>
    <row r="92" spans="5:8" x14ac:dyDescent="0.25">
      <c r="E92" s="6"/>
      <c r="F92" s="10"/>
      <c r="G92" s="11"/>
      <c r="H92" s="12"/>
    </row>
    <row r="93" spans="5:8" x14ac:dyDescent="0.25">
      <c r="E93" s="6"/>
      <c r="F93" s="13"/>
      <c r="G93" s="14"/>
      <c r="H93" s="15"/>
    </row>
    <row r="94" spans="5:8" x14ac:dyDescent="0.25">
      <c r="F94" s="16"/>
      <c r="G94" s="16"/>
      <c r="H94" s="16"/>
    </row>
    <row r="95" spans="5:8" ht="13" x14ac:dyDescent="0.25">
      <c r="E95" s="2"/>
      <c r="F95" s="3">
        <f>SUM(F96:F99)</f>
        <v>0</v>
      </c>
      <c r="G95" s="3">
        <f>SUM(G96:G99)</f>
        <v>0</v>
      </c>
      <c r="H95" s="3">
        <f>SUM(H96:H99)</f>
        <v>0</v>
      </c>
    </row>
    <row r="96" spans="5:8" x14ac:dyDescent="0.25">
      <c r="E96" s="6"/>
      <c r="F96" s="7"/>
      <c r="G96" s="8"/>
      <c r="H96" s="9"/>
    </row>
    <row r="97" spans="5:8" x14ac:dyDescent="0.25">
      <c r="E97" s="6"/>
      <c r="F97" s="10"/>
      <c r="G97" s="11"/>
      <c r="H97" s="12"/>
    </row>
    <row r="98" spans="5:8" x14ac:dyDescent="0.25">
      <c r="E98" s="6"/>
      <c r="F98" s="10"/>
      <c r="G98" s="11"/>
      <c r="H98" s="12"/>
    </row>
    <row r="99" spans="5:8" x14ac:dyDescent="0.25">
      <c r="E99" s="6"/>
      <c r="F99" s="13"/>
      <c r="G99" s="14"/>
      <c r="H99" s="15"/>
    </row>
    <row r="100" spans="5:8" x14ac:dyDescent="0.25">
      <c r="F100" s="16"/>
      <c r="G100" s="16"/>
      <c r="H100" s="16"/>
    </row>
    <row r="101" spans="5:8" ht="13" x14ac:dyDescent="0.25">
      <c r="E101" s="2"/>
      <c r="F101" s="3">
        <f>SUM(F102:F105)</f>
        <v>0</v>
      </c>
      <c r="G101" s="3">
        <f>SUM(G102:G105)</f>
        <v>0</v>
      </c>
      <c r="H101" s="3">
        <f>SUM(H102:H105)</f>
        <v>0</v>
      </c>
    </row>
    <row r="102" spans="5:8" x14ac:dyDescent="0.25">
      <c r="E102" s="6"/>
      <c r="F102" s="7"/>
      <c r="G102" s="8"/>
      <c r="H102" s="9"/>
    </row>
    <row r="103" spans="5:8" x14ac:dyDescent="0.25">
      <c r="E103" s="6"/>
      <c r="F103" s="10"/>
      <c r="G103" s="11"/>
      <c r="H103" s="12"/>
    </row>
    <row r="104" spans="5:8" x14ac:dyDescent="0.25">
      <c r="E104" s="6"/>
      <c r="F104" s="10"/>
      <c r="G104" s="11"/>
      <c r="H104" s="12"/>
    </row>
    <row r="105" spans="5:8" x14ac:dyDescent="0.25">
      <c r="E105" s="6"/>
      <c r="F105" s="13"/>
      <c r="G105" s="14"/>
      <c r="H105" s="15"/>
    </row>
    <row r="106" spans="5:8" x14ac:dyDescent="0.25">
      <c r="F106" s="16"/>
      <c r="G106" s="16"/>
      <c r="H106" s="16"/>
    </row>
    <row r="107" spans="5:8" ht="13" x14ac:dyDescent="0.25">
      <c r="E107" s="2"/>
      <c r="F107" s="3">
        <f>SUM(F108:F111)</f>
        <v>0</v>
      </c>
      <c r="G107" s="3">
        <f>SUM(G108:G111)</f>
        <v>0</v>
      </c>
      <c r="H107" s="3">
        <f>SUM(H108:H111)</f>
        <v>0</v>
      </c>
    </row>
    <row r="108" spans="5:8" x14ac:dyDescent="0.25">
      <c r="E108" s="6"/>
      <c r="F108" s="7"/>
      <c r="G108" s="8"/>
      <c r="H108" s="9"/>
    </row>
    <row r="109" spans="5:8" x14ac:dyDescent="0.25">
      <c r="E109" s="6"/>
      <c r="F109" s="10"/>
      <c r="G109" s="11"/>
      <c r="H109" s="12"/>
    </row>
    <row r="110" spans="5:8" x14ac:dyDescent="0.25">
      <c r="E110" s="6"/>
      <c r="F110" s="10"/>
      <c r="G110" s="11"/>
      <c r="H110" s="12"/>
    </row>
    <row r="111" spans="5:8" x14ac:dyDescent="0.25">
      <c r="E111" s="6"/>
      <c r="F111" s="13"/>
      <c r="G111" s="14"/>
      <c r="H111" s="15"/>
    </row>
    <row r="112" spans="5:8" x14ac:dyDescent="0.25">
      <c r="F112" s="16"/>
      <c r="G112" s="16"/>
      <c r="H112" s="16"/>
    </row>
    <row r="113" spans="5:8" ht="13" x14ac:dyDescent="0.25">
      <c r="E113" s="2"/>
      <c r="F113" s="3">
        <f>SUM(F114:F117)</f>
        <v>0</v>
      </c>
      <c r="G113" s="3">
        <f>SUM(G114:G117)</f>
        <v>0</v>
      </c>
      <c r="H113" s="3">
        <f>SUM(H114:H117)</f>
        <v>0</v>
      </c>
    </row>
    <row r="114" spans="5:8" x14ac:dyDescent="0.25">
      <c r="E114" s="6"/>
      <c r="F114" s="7"/>
      <c r="G114" s="8"/>
      <c r="H114" s="9"/>
    </row>
    <row r="115" spans="5:8" x14ac:dyDescent="0.25">
      <c r="E115" s="6"/>
      <c r="F115" s="10"/>
      <c r="G115" s="11"/>
      <c r="H115" s="12"/>
    </row>
    <row r="116" spans="5:8" x14ac:dyDescent="0.25">
      <c r="E116" s="6"/>
      <c r="F116" s="10"/>
      <c r="G116" s="11"/>
      <c r="H116" s="12"/>
    </row>
    <row r="117" spans="5:8" x14ac:dyDescent="0.25">
      <c r="E117" s="6"/>
      <c r="F117" s="13"/>
      <c r="G117" s="14"/>
      <c r="H117" s="15"/>
    </row>
    <row r="118" spans="5:8" ht="13" x14ac:dyDescent="0.25">
      <c r="E118" s="17" t="s">
        <v>68</v>
      </c>
      <c r="F118" s="18">
        <f>SUM(F45)</f>
        <v>198498000</v>
      </c>
      <c r="G118" s="18">
        <f>SUM(G45)</f>
        <v>284338000</v>
      </c>
      <c r="H118" s="18">
        <f>SUM(H45)</f>
        <v>299425000</v>
      </c>
    </row>
    <row r="119" spans="5:8" x14ac:dyDescent="0.25">
      <c r="F119" s="21"/>
      <c r="G119" s="21"/>
      <c r="H119" s="21"/>
    </row>
    <row r="120" spans="5:8" x14ac:dyDescent="0.25">
      <c r="F120" s="21"/>
      <c r="G120" s="21"/>
      <c r="H120" s="21"/>
    </row>
    <row r="121" spans="5:8" x14ac:dyDescent="0.25">
      <c r="F121" s="21"/>
      <c r="G121" s="21"/>
      <c r="H121" s="21"/>
    </row>
    <row r="122" spans="5:8" x14ac:dyDescent="0.25">
      <c r="F122" s="21"/>
      <c r="G122" s="21"/>
      <c r="H122" s="21"/>
    </row>
    <row r="123" spans="5:8" x14ac:dyDescent="0.25">
      <c r="F123" s="21"/>
      <c r="G123" s="21"/>
      <c r="H123" s="21"/>
    </row>
    <row r="124" spans="5:8" x14ac:dyDescent="0.25">
      <c r="F124" s="21"/>
      <c r="G124" s="21"/>
      <c r="H124" s="21"/>
    </row>
    <row r="125" spans="5:8" x14ac:dyDescent="0.25">
      <c r="F125" s="21"/>
      <c r="G125" s="21"/>
      <c r="H125" s="21"/>
    </row>
    <row r="126" spans="5:8" x14ac:dyDescent="0.25">
      <c r="F126" s="21"/>
      <c r="G126" s="21"/>
      <c r="H126" s="21"/>
    </row>
    <row r="127" spans="5:8" x14ac:dyDescent="0.25">
      <c r="F127" s="21"/>
      <c r="G127" s="21"/>
      <c r="H127" s="21"/>
    </row>
    <row r="128" spans="5:8" x14ac:dyDescent="0.25">
      <c r="F128" s="21"/>
      <c r="G128" s="21"/>
      <c r="H128" s="21"/>
    </row>
    <row r="129" spans="6:8" x14ac:dyDescent="0.25">
      <c r="F129" s="21"/>
      <c r="G129" s="21"/>
      <c r="H129" s="21"/>
    </row>
    <row r="130" spans="6:8" x14ac:dyDescent="0.25">
      <c r="F130" s="21"/>
      <c r="G130" s="21"/>
      <c r="H130" s="21"/>
    </row>
    <row r="131" spans="6:8" x14ac:dyDescent="0.25">
      <c r="F131" s="21"/>
      <c r="G131" s="21"/>
      <c r="H131" s="21"/>
    </row>
    <row r="132" spans="6:8" x14ac:dyDescent="0.25">
      <c r="F132" s="21"/>
      <c r="G132" s="21"/>
      <c r="H132" s="21"/>
    </row>
    <row r="133" spans="6:8" x14ac:dyDescent="0.25">
      <c r="F133" s="21"/>
      <c r="G133" s="21"/>
      <c r="H133" s="21"/>
    </row>
    <row r="134" spans="6:8" x14ac:dyDescent="0.25">
      <c r="F134" s="21"/>
      <c r="G134" s="21"/>
      <c r="H134" s="21"/>
    </row>
    <row r="135" spans="6:8" x14ac:dyDescent="0.25">
      <c r="F135" s="21"/>
      <c r="G135" s="21"/>
      <c r="H135" s="21"/>
    </row>
    <row r="136" spans="6:8" x14ac:dyDescent="0.25">
      <c r="F136" s="21"/>
      <c r="G136" s="21"/>
      <c r="H136" s="21"/>
    </row>
    <row r="137" spans="6:8" x14ac:dyDescent="0.25">
      <c r="F137" s="21"/>
      <c r="G137" s="21"/>
      <c r="H137" s="21"/>
    </row>
    <row r="138" spans="6:8" x14ac:dyDescent="0.25">
      <c r="F138" s="21"/>
      <c r="G138" s="21"/>
      <c r="H138" s="21"/>
    </row>
    <row r="139" spans="6:8" x14ac:dyDescent="0.25">
      <c r="F139" s="21"/>
      <c r="G139" s="21"/>
      <c r="H139" s="21"/>
    </row>
    <row r="140" spans="6:8" x14ac:dyDescent="0.25">
      <c r="F140" s="21"/>
      <c r="G140" s="21"/>
      <c r="H140" s="21"/>
    </row>
    <row r="141" spans="6:8" x14ac:dyDescent="0.25">
      <c r="F141" s="21"/>
      <c r="G141" s="21"/>
      <c r="H141" s="21"/>
    </row>
    <row r="142" spans="6:8" x14ac:dyDescent="0.25">
      <c r="F142" s="21"/>
      <c r="G142" s="21"/>
      <c r="H142" s="21"/>
    </row>
    <row r="143" spans="6:8" x14ac:dyDescent="0.25">
      <c r="F143" s="21"/>
      <c r="G143" s="21"/>
      <c r="H143" s="21"/>
    </row>
    <row r="144" spans="6:8" x14ac:dyDescent="0.25">
      <c r="F144" s="21"/>
      <c r="G144" s="21"/>
      <c r="H144" s="21"/>
    </row>
    <row r="145" spans="6:8" x14ac:dyDescent="0.25">
      <c r="F145" s="21"/>
      <c r="G145" s="21"/>
      <c r="H145" s="21"/>
    </row>
    <row r="146" spans="6:8" x14ac:dyDescent="0.25">
      <c r="F146" s="21"/>
      <c r="G146" s="21"/>
      <c r="H146" s="21"/>
    </row>
    <row r="147" spans="6:8" x14ac:dyDescent="0.25">
      <c r="F147" s="21"/>
      <c r="G147" s="21"/>
      <c r="H147" s="21"/>
    </row>
    <row r="148" spans="6:8" x14ac:dyDescent="0.25">
      <c r="F148" s="21"/>
      <c r="G148" s="21"/>
      <c r="H148" s="21"/>
    </row>
    <row r="149" spans="6:8" x14ac:dyDescent="0.25">
      <c r="F149" s="21"/>
      <c r="G149" s="21"/>
      <c r="H149" s="21"/>
    </row>
    <row r="150" spans="6:8" x14ac:dyDescent="0.25">
      <c r="F150" s="21"/>
      <c r="G150" s="21"/>
      <c r="H150" s="21"/>
    </row>
    <row r="151" spans="6:8" x14ac:dyDescent="0.25">
      <c r="F151" s="21"/>
      <c r="G151" s="21"/>
      <c r="H151" s="21"/>
    </row>
    <row r="152" spans="6:8" x14ac:dyDescent="0.25">
      <c r="F152" s="21"/>
      <c r="G152" s="21"/>
      <c r="H152" s="21"/>
    </row>
    <row r="153" spans="6:8" x14ac:dyDescent="0.25">
      <c r="F153" s="21"/>
      <c r="G153" s="21"/>
      <c r="H153" s="21"/>
    </row>
    <row r="154" spans="6:8" x14ac:dyDescent="0.25">
      <c r="F154" s="21"/>
      <c r="G154" s="21"/>
      <c r="H154" s="21"/>
    </row>
    <row r="155" spans="6:8" x14ac:dyDescent="0.25">
      <c r="F155" s="21"/>
      <c r="G155" s="21"/>
      <c r="H155" s="21"/>
    </row>
    <row r="156" spans="6:8" x14ac:dyDescent="0.25">
      <c r="F156" s="21"/>
      <c r="G156" s="21"/>
      <c r="H156" s="21"/>
    </row>
    <row r="157" spans="6:8" x14ac:dyDescent="0.25">
      <c r="F157" s="21"/>
      <c r="G157" s="21"/>
      <c r="H157" s="21"/>
    </row>
    <row r="158" spans="6:8" x14ac:dyDescent="0.25">
      <c r="F158" s="21"/>
      <c r="G158" s="21"/>
      <c r="H158" s="21"/>
    </row>
    <row r="159" spans="6:8" x14ac:dyDescent="0.25">
      <c r="F159" s="21"/>
      <c r="G159" s="21"/>
      <c r="H159" s="21"/>
    </row>
    <row r="160" spans="6:8" x14ac:dyDescent="0.25">
      <c r="F160" s="21"/>
      <c r="G160" s="21"/>
      <c r="H160" s="21"/>
    </row>
    <row r="161" spans="6:8" x14ac:dyDescent="0.25">
      <c r="F161" s="21"/>
      <c r="G161" s="21"/>
      <c r="H161" s="21"/>
    </row>
    <row r="162" spans="6:8" x14ac:dyDescent="0.25">
      <c r="F162" s="21"/>
      <c r="G162" s="21"/>
      <c r="H162" s="21"/>
    </row>
    <row r="163" spans="6:8" x14ac:dyDescent="0.25">
      <c r="F163" s="21"/>
      <c r="G163" s="21"/>
      <c r="H163" s="21"/>
    </row>
    <row r="164" spans="6:8" x14ac:dyDescent="0.25">
      <c r="F164" s="21"/>
      <c r="G164" s="21"/>
      <c r="H164" s="21"/>
    </row>
    <row r="165" spans="6:8" x14ac:dyDescent="0.25">
      <c r="F165" s="21"/>
      <c r="G165" s="21"/>
      <c r="H165" s="21"/>
    </row>
    <row r="166" spans="6:8" x14ac:dyDescent="0.25">
      <c r="F166" s="21"/>
      <c r="G166" s="21"/>
      <c r="H166" s="21"/>
    </row>
    <row r="167" spans="6:8" x14ac:dyDescent="0.25">
      <c r="F167" s="21"/>
      <c r="G167" s="21"/>
      <c r="H167" s="21"/>
    </row>
    <row r="168" spans="6:8" x14ac:dyDescent="0.25">
      <c r="F168" s="21"/>
      <c r="G168" s="21"/>
      <c r="H168" s="21"/>
    </row>
    <row r="169" spans="6:8" x14ac:dyDescent="0.25">
      <c r="F169" s="21"/>
      <c r="G169" s="21"/>
      <c r="H169" s="21"/>
    </row>
    <row r="170" spans="6:8" x14ac:dyDescent="0.25">
      <c r="F170" s="21"/>
      <c r="G170" s="21"/>
      <c r="H170" s="21"/>
    </row>
    <row r="171" spans="6:8" x14ac:dyDescent="0.25">
      <c r="F171" s="21"/>
      <c r="G171" s="21"/>
      <c r="H171" s="21"/>
    </row>
    <row r="172" spans="6:8" x14ac:dyDescent="0.25">
      <c r="F172" s="21"/>
      <c r="G172" s="21"/>
      <c r="H172" s="21"/>
    </row>
    <row r="173" spans="6:8" x14ac:dyDescent="0.25">
      <c r="F173" s="21"/>
      <c r="G173" s="21"/>
      <c r="H173" s="21"/>
    </row>
    <row r="174" spans="6:8" x14ac:dyDescent="0.25">
      <c r="F174" s="21"/>
      <c r="G174" s="21"/>
      <c r="H174" s="21"/>
    </row>
    <row r="175" spans="6:8" x14ac:dyDescent="0.25">
      <c r="F175" s="21"/>
      <c r="G175" s="21"/>
      <c r="H175" s="21"/>
    </row>
    <row r="176" spans="6:8" x14ac:dyDescent="0.25">
      <c r="F176" s="21"/>
      <c r="G176" s="21"/>
      <c r="H176" s="21"/>
    </row>
    <row r="177" spans="6:8" x14ac:dyDescent="0.25">
      <c r="F177" s="21"/>
      <c r="G177" s="21"/>
      <c r="H177" s="21"/>
    </row>
    <row r="178" spans="6:8" x14ac:dyDescent="0.25">
      <c r="F178" s="21"/>
      <c r="G178" s="21"/>
      <c r="H178" s="21"/>
    </row>
    <row r="179" spans="6:8" x14ac:dyDescent="0.25">
      <c r="F179" s="21"/>
      <c r="G179" s="21"/>
      <c r="H179" s="21"/>
    </row>
    <row r="180" spans="6:8" x14ac:dyDescent="0.25">
      <c r="F180" s="21"/>
      <c r="G180" s="21"/>
      <c r="H180" s="21"/>
    </row>
    <row r="181" spans="6:8" x14ac:dyDescent="0.25">
      <c r="F181" s="21"/>
      <c r="G181" s="21"/>
      <c r="H181" s="21"/>
    </row>
    <row r="182" spans="6:8" x14ac:dyDescent="0.25">
      <c r="F182" s="21"/>
      <c r="G182" s="21"/>
      <c r="H182" s="21"/>
    </row>
    <row r="183" spans="6:8" x14ac:dyDescent="0.25">
      <c r="F183" s="21"/>
      <c r="G183" s="21"/>
      <c r="H183" s="21"/>
    </row>
    <row r="184" spans="6:8" x14ac:dyDescent="0.25">
      <c r="F184" s="21"/>
      <c r="G184" s="21"/>
      <c r="H184" s="21"/>
    </row>
    <row r="185" spans="6:8" x14ac:dyDescent="0.25">
      <c r="F185" s="21"/>
      <c r="G185" s="21"/>
      <c r="H185" s="21"/>
    </row>
    <row r="186" spans="6:8" x14ac:dyDescent="0.25">
      <c r="F186" s="21"/>
      <c r="G186" s="21"/>
      <c r="H186" s="21"/>
    </row>
    <row r="187" spans="6:8" x14ac:dyDescent="0.25">
      <c r="F187" s="21"/>
      <c r="G187" s="21"/>
      <c r="H187" s="21"/>
    </row>
    <row r="188" spans="6:8" x14ac:dyDescent="0.25">
      <c r="F188" s="21"/>
      <c r="G188" s="21"/>
      <c r="H188" s="21"/>
    </row>
    <row r="189" spans="6:8" x14ac:dyDescent="0.25">
      <c r="F189" s="21"/>
      <c r="G189" s="21"/>
      <c r="H189" s="21"/>
    </row>
    <row r="190" spans="6:8" x14ac:dyDescent="0.25">
      <c r="F190" s="21"/>
      <c r="G190" s="21"/>
      <c r="H190" s="21"/>
    </row>
    <row r="191" spans="6:8" x14ac:dyDescent="0.25">
      <c r="F191" s="21"/>
      <c r="G191" s="21"/>
      <c r="H191" s="21"/>
    </row>
    <row r="192" spans="6:8" x14ac:dyDescent="0.25">
      <c r="F192" s="21"/>
      <c r="G192" s="21"/>
      <c r="H192" s="21"/>
    </row>
    <row r="193" spans="6:8" x14ac:dyDescent="0.25">
      <c r="F193" s="21"/>
      <c r="G193" s="21"/>
      <c r="H193" s="21"/>
    </row>
    <row r="194" spans="6:8" x14ac:dyDescent="0.25">
      <c r="F194" s="21"/>
      <c r="G194" s="21"/>
      <c r="H194" s="21"/>
    </row>
    <row r="195" spans="6:8" x14ac:dyDescent="0.25">
      <c r="F195" s="21"/>
      <c r="G195" s="21"/>
      <c r="H195" s="21"/>
    </row>
    <row r="196" spans="6:8" x14ac:dyDescent="0.25">
      <c r="F196" s="21"/>
      <c r="G196" s="21"/>
      <c r="H196" s="21"/>
    </row>
    <row r="197" spans="6:8" x14ac:dyDescent="0.25">
      <c r="F197" s="21"/>
      <c r="G197" s="21"/>
      <c r="H197" s="21"/>
    </row>
    <row r="198" spans="6:8" x14ac:dyDescent="0.25">
      <c r="F198" s="21"/>
      <c r="G198" s="21"/>
      <c r="H198" s="21"/>
    </row>
    <row r="199" spans="6:8" x14ac:dyDescent="0.25">
      <c r="F199" s="21"/>
      <c r="G199" s="21"/>
      <c r="H199" s="21"/>
    </row>
    <row r="200" spans="6:8" x14ac:dyDescent="0.25">
      <c r="F200" s="21"/>
      <c r="G200" s="21"/>
      <c r="H200" s="21"/>
    </row>
    <row r="201" spans="6:8" x14ac:dyDescent="0.25">
      <c r="F201" s="21"/>
      <c r="G201" s="21"/>
      <c r="H201" s="21"/>
    </row>
    <row r="202" spans="6:8" x14ac:dyDescent="0.25">
      <c r="F202" s="21"/>
      <c r="G202" s="21"/>
      <c r="H202" s="21"/>
    </row>
    <row r="203" spans="6:8" x14ac:dyDescent="0.25">
      <c r="F203" s="21"/>
      <c r="G203" s="21"/>
      <c r="H203" s="21"/>
    </row>
    <row r="204" spans="6:8" x14ac:dyDescent="0.25">
      <c r="F204" s="21"/>
      <c r="G204" s="21"/>
      <c r="H204" s="21"/>
    </row>
    <row r="205" spans="6:8" x14ac:dyDescent="0.25">
      <c r="F205" s="21"/>
      <c r="G205" s="21"/>
      <c r="H205" s="21"/>
    </row>
    <row r="206" spans="6:8" x14ac:dyDescent="0.25">
      <c r="F206" s="21"/>
      <c r="G206" s="21"/>
      <c r="H206" s="21"/>
    </row>
    <row r="207" spans="6:8" x14ac:dyDescent="0.25">
      <c r="F207" s="21"/>
      <c r="G207" s="21"/>
      <c r="H207" s="21"/>
    </row>
    <row r="208" spans="6:8" x14ac:dyDescent="0.25">
      <c r="F208" s="21"/>
      <c r="G208" s="21"/>
      <c r="H208" s="21"/>
    </row>
    <row r="209" spans="6:8" x14ac:dyDescent="0.25">
      <c r="F209" s="21"/>
      <c r="G209" s="21"/>
      <c r="H209" s="21"/>
    </row>
    <row r="210" spans="6:8" x14ac:dyDescent="0.25">
      <c r="F210" s="21"/>
      <c r="G210" s="21"/>
      <c r="H210" s="21"/>
    </row>
    <row r="211" spans="6:8" x14ac:dyDescent="0.25">
      <c r="F211" s="21"/>
      <c r="G211" s="21"/>
      <c r="H211" s="21"/>
    </row>
    <row r="212" spans="6:8" x14ac:dyDescent="0.25">
      <c r="F212" s="21"/>
      <c r="G212" s="21"/>
      <c r="H212" s="21"/>
    </row>
    <row r="213" spans="6:8" x14ac:dyDescent="0.25">
      <c r="F213" s="21"/>
      <c r="G213" s="21"/>
      <c r="H213" s="21"/>
    </row>
    <row r="214" spans="6:8" x14ac:dyDescent="0.25">
      <c r="F214" s="21"/>
      <c r="G214" s="21"/>
      <c r="H214" s="21"/>
    </row>
    <row r="215" spans="6:8" x14ac:dyDescent="0.25">
      <c r="F215" s="21"/>
      <c r="G215" s="21"/>
      <c r="H215" s="21"/>
    </row>
    <row r="216" spans="6:8" x14ac:dyDescent="0.25">
      <c r="F216" s="21"/>
      <c r="G216" s="21"/>
      <c r="H216" s="21"/>
    </row>
    <row r="217" spans="6:8" x14ac:dyDescent="0.25">
      <c r="F217" s="21"/>
      <c r="G217" s="21"/>
      <c r="H217" s="21"/>
    </row>
    <row r="218" spans="6:8" x14ac:dyDescent="0.25">
      <c r="F218" s="21"/>
      <c r="G218" s="21"/>
      <c r="H218" s="21"/>
    </row>
    <row r="219" spans="6:8" x14ac:dyDescent="0.25">
      <c r="F219" s="21"/>
      <c r="G219" s="21"/>
      <c r="H219" s="21"/>
    </row>
    <row r="220" spans="6:8" x14ac:dyDescent="0.25">
      <c r="F220" s="21"/>
      <c r="G220" s="21"/>
      <c r="H220" s="21"/>
    </row>
    <row r="221" spans="6:8" x14ac:dyDescent="0.25">
      <c r="F221" s="21"/>
      <c r="G221" s="21"/>
      <c r="H221" s="21"/>
    </row>
    <row r="222" spans="6:8" x14ac:dyDescent="0.25">
      <c r="F222" s="21"/>
      <c r="G222" s="21"/>
      <c r="H222" s="21"/>
    </row>
    <row r="223" spans="6:8" x14ac:dyDescent="0.25">
      <c r="F223" s="21"/>
      <c r="G223" s="21"/>
      <c r="H223" s="21"/>
    </row>
    <row r="224" spans="6:8" x14ac:dyDescent="0.25">
      <c r="F224" s="21"/>
      <c r="G224" s="21"/>
      <c r="H224" s="21"/>
    </row>
    <row r="225" spans="6:8" x14ac:dyDescent="0.25">
      <c r="F225" s="21"/>
      <c r="G225" s="21"/>
      <c r="H225" s="21"/>
    </row>
    <row r="226" spans="6:8" x14ac:dyDescent="0.25">
      <c r="F226" s="21"/>
      <c r="G226" s="21"/>
      <c r="H226" s="21"/>
    </row>
    <row r="227" spans="6:8" x14ac:dyDescent="0.25">
      <c r="F227" s="21"/>
      <c r="G227" s="21"/>
      <c r="H227" s="21"/>
    </row>
    <row r="228" spans="6:8" x14ac:dyDescent="0.25">
      <c r="F228" s="21"/>
      <c r="G228" s="21"/>
      <c r="H228" s="21"/>
    </row>
    <row r="229" spans="6:8" x14ac:dyDescent="0.25">
      <c r="F229" s="21"/>
      <c r="G229" s="21"/>
      <c r="H229" s="21"/>
    </row>
    <row r="230" spans="6:8" x14ac:dyDescent="0.25">
      <c r="F230" s="21"/>
      <c r="G230" s="21"/>
      <c r="H230" s="21"/>
    </row>
    <row r="231" spans="6:8" x14ac:dyDescent="0.25">
      <c r="F231" s="21"/>
      <c r="G231" s="21"/>
      <c r="H231" s="21"/>
    </row>
    <row r="232" spans="6:8" x14ac:dyDescent="0.25">
      <c r="F232" s="21"/>
      <c r="G232" s="21"/>
      <c r="H232" s="21"/>
    </row>
    <row r="233" spans="6:8" x14ac:dyDescent="0.25">
      <c r="F233" s="21"/>
      <c r="G233" s="21"/>
      <c r="H233" s="21"/>
    </row>
    <row r="234" spans="6:8" x14ac:dyDescent="0.25">
      <c r="F234" s="21"/>
      <c r="G234" s="21"/>
      <c r="H234" s="21"/>
    </row>
    <row r="235" spans="6:8" x14ac:dyDescent="0.25">
      <c r="F235" s="21"/>
      <c r="G235" s="21"/>
      <c r="H235" s="21"/>
    </row>
    <row r="236" spans="6:8" x14ac:dyDescent="0.25">
      <c r="F236" s="21"/>
      <c r="G236" s="21"/>
      <c r="H236" s="21"/>
    </row>
    <row r="237" spans="6:8" x14ac:dyDescent="0.25">
      <c r="F237" s="21"/>
      <c r="G237" s="21"/>
      <c r="H237" s="21"/>
    </row>
    <row r="238" spans="6:8" x14ac:dyDescent="0.25">
      <c r="F238" s="21"/>
      <c r="G238" s="21"/>
      <c r="H238" s="21"/>
    </row>
    <row r="239" spans="6:8" x14ac:dyDescent="0.25">
      <c r="F239" s="21"/>
      <c r="G239" s="21"/>
      <c r="H239" s="21"/>
    </row>
    <row r="240" spans="6:8" x14ac:dyDescent="0.25">
      <c r="F240" s="21"/>
      <c r="G240" s="21"/>
      <c r="H240" s="21"/>
    </row>
    <row r="241" spans="6:8" x14ac:dyDescent="0.25">
      <c r="F241" s="21"/>
      <c r="G241" s="21"/>
      <c r="H241" s="21"/>
    </row>
    <row r="242" spans="6:8" x14ac:dyDescent="0.25">
      <c r="F242" s="21"/>
      <c r="G242" s="21"/>
      <c r="H242" s="21"/>
    </row>
    <row r="243" spans="6:8" x14ac:dyDescent="0.25">
      <c r="F243" s="21"/>
      <c r="G243" s="21"/>
      <c r="H243" s="21"/>
    </row>
    <row r="244" spans="6:8" x14ac:dyDescent="0.25">
      <c r="F244" s="21"/>
      <c r="G244" s="21"/>
      <c r="H244" s="21"/>
    </row>
    <row r="245" spans="6:8" x14ac:dyDescent="0.25">
      <c r="F245" s="21"/>
      <c r="G245" s="21"/>
      <c r="H245" s="21"/>
    </row>
    <row r="246" spans="6:8" x14ac:dyDescent="0.25">
      <c r="F246" s="21"/>
      <c r="G246" s="21"/>
      <c r="H246" s="21"/>
    </row>
    <row r="247" spans="6:8" x14ac:dyDescent="0.25">
      <c r="F247" s="21"/>
      <c r="G247" s="21"/>
      <c r="H247" s="21"/>
    </row>
    <row r="248" spans="6:8" x14ac:dyDescent="0.25">
      <c r="F248" s="21"/>
      <c r="G248" s="21"/>
      <c r="H248" s="21"/>
    </row>
    <row r="249" spans="6:8" x14ac:dyDescent="0.25">
      <c r="F249" s="21"/>
      <c r="G249" s="21"/>
      <c r="H249" s="21"/>
    </row>
    <row r="250" spans="6:8" x14ac:dyDescent="0.25">
      <c r="F250" s="21"/>
      <c r="G250" s="21"/>
      <c r="H250" s="2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Summary</vt:lpstr>
      <vt:lpstr>DC16</vt:lpstr>
      <vt:lpstr>DC18</vt:lpstr>
      <vt:lpstr>DC19</vt:lpstr>
      <vt:lpstr>DC20</vt:lpstr>
      <vt:lpstr>FS161</vt:lpstr>
      <vt:lpstr>FS162</vt:lpstr>
      <vt:lpstr>FS163</vt:lpstr>
      <vt:lpstr>FS181</vt:lpstr>
      <vt:lpstr>FS182</vt:lpstr>
      <vt:lpstr>FS183</vt:lpstr>
      <vt:lpstr>FS184</vt:lpstr>
      <vt:lpstr>FS185</vt:lpstr>
      <vt:lpstr>FS191</vt:lpstr>
      <vt:lpstr>FS192</vt:lpstr>
      <vt:lpstr>FS193</vt:lpstr>
      <vt:lpstr>FS194</vt:lpstr>
      <vt:lpstr>FS195</vt:lpstr>
      <vt:lpstr>FS196</vt:lpstr>
      <vt:lpstr>FS201</vt:lpstr>
      <vt:lpstr>FS203</vt:lpstr>
      <vt:lpstr>FS204</vt:lpstr>
      <vt:lpstr>FS205</vt:lpstr>
      <vt:lpstr>MAN</vt:lpstr>
      <vt:lpstr>'DC16'!Print_Area</vt:lpstr>
      <vt:lpstr>'DC18'!Print_Area</vt:lpstr>
      <vt:lpstr>'DC19'!Print_Area</vt:lpstr>
      <vt:lpstr>'DC20'!Print_Area</vt:lpstr>
      <vt:lpstr>'FS161'!Print_Area</vt:lpstr>
      <vt:lpstr>'FS162'!Print_Area</vt:lpstr>
      <vt:lpstr>'FS163'!Print_Area</vt:lpstr>
      <vt:lpstr>'FS181'!Print_Area</vt:lpstr>
      <vt:lpstr>'FS182'!Print_Area</vt:lpstr>
      <vt:lpstr>'FS183'!Print_Area</vt:lpstr>
      <vt:lpstr>'FS184'!Print_Area</vt:lpstr>
      <vt:lpstr>'FS185'!Print_Area</vt:lpstr>
      <vt:lpstr>'FS191'!Print_Area</vt:lpstr>
      <vt:lpstr>'FS192'!Print_Area</vt:lpstr>
      <vt:lpstr>'FS193'!Print_Area</vt:lpstr>
      <vt:lpstr>'FS194'!Print_Area</vt:lpstr>
      <vt:lpstr>'FS195'!Print_Area</vt:lpstr>
      <vt:lpstr>'FS196'!Print_Area</vt:lpstr>
      <vt:lpstr>'FS201'!Print_Area</vt:lpstr>
      <vt:lpstr>'FS203'!Print_Area</vt:lpstr>
      <vt:lpstr>'FS204'!Print_Area</vt:lpstr>
      <vt:lpstr>'FS205'!Print_Area</vt:lpstr>
      <vt:lpstr>MAN!Print_Area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Pretty Mavhungu</dc:creator>
  <cp:lastModifiedBy>Unathi Lekonyana</cp:lastModifiedBy>
  <dcterms:created xsi:type="dcterms:W3CDTF">2023-04-13T10:13:07Z</dcterms:created>
  <dcterms:modified xsi:type="dcterms:W3CDTF">2023-05-12T09:31:36Z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2023-04-13T10:13:49Z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b7eb10d0-4f40-4dd8-aa3f-ac1af4aa4d95</vt:lpwstr>
  </property>
  <property fmtid="{D5CDD505-2E9C-101B-9397-08002B2CF9AE}" pid="8" name="MSIP_Label_93c4247e-447d-4732-af29-2e529a4288f1_ContentBits">
    <vt:lpwstr>0</vt:lpwstr>
  </property>
</Properties>
</file>